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10065" yWindow="-15" windowWidth="10110" windowHeight="9345" tabRatio="421" firstSheet="8" activeTab="8"/>
  </bookViews>
  <sheets>
    <sheet name="20.22 2017 CUADRO ANTIGUO" sheetId="3" state="hidden" r:id="rId1"/>
    <sheet name="20.22 2018 A" sheetId="4" state="hidden" r:id="rId2"/>
    <sheet name="20.22 2018 Parte 1 y 2" sheetId="7" state="hidden" r:id="rId3"/>
    <sheet name="20.22 2018 B" sheetId="9" state="hidden" r:id="rId4"/>
    <sheet name="20.22 2018 C" sheetId="8" state="hidden" r:id="rId5"/>
    <sheet name="20.22 2019 A" sheetId="10" state="hidden" r:id="rId6"/>
    <sheet name="20.22 2019 B" sheetId="11" state="hidden" r:id="rId7"/>
    <sheet name="20.22 2019 C" sheetId="12" state="hidden" r:id="rId8"/>
    <sheet name="20.22 2020 A" sheetId="13" r:id="rId9"/>
    <sheet name="20.22 2020 B" sheetId="14" r:id="rId10"/>
    <sheet name="20.22 2020 C" sheetId="15" r:id="rId11"/>
    <sheet name="20.22 2016 ELIM AL ACTUAL 2017 " sheetId="2" state="hidden" r:id="rId12"/>
  </sheets>
  <externalReferences>
    <externalReference r:id="rId13"/>
  </externalReferences>
  <definedNames>
    <definedName name="_xlnm.Print_Area" localSheetId="11">'20.22 2016 ELIM AL ACTUAL 2017 '!$A$1:$V$36</definedName>
    <definedName name="_xlnm.Print_Area" localSheetId="0">'20.22 2017 CUADRO ANTIGUO'!$A$1:$V$34</definedName>
    <definedName name="_xlnm.Print_Area" localSheetId="1">'20.22 2018 A'!$A$1:$G$44</definedName>
    <definedName name="_xlnm.Print_Area" localSheetId="3">'20.22 2018 B'!$A$1:$G$47</definedName>
    <definedName name="_xlnm.Print_Area" localSheetId="4">'20.22 2018 C'!$A$1:$G$45</definedName>
    <definedName name="_xlnm.Print_Area" localSheetId="2">'20.22 2018 Parte 1 y 2'!$A$1:$G$78</definedName>
    <definedName name="_xlnm.Print_Area" localSheetId="5">'20.22 2019 A'!$A$1:$G$43</definedName>
    <definedName name="_xlnm.Print_Area" localSheetId="6">'20.22 2019 B'!$A$1:$G$47</definedName>
    <definedName name="_xlnm.Print_Area" localSheetId="7">'20.22 2019 C'!$A$1:$G$45</definedName>
    <definedName name="_xlnm.Print_Area" localSheetId="8">'20.22 2020 A'!$A$1:$G$43</definedName>
    <definedName name="_xlnm.Print_Area" localSheetId="9">'20.22 2020 B'!$A$1:$G$47</definedName>
    <definedName name="_xlnm.Print_Area" localSheetId="10">'20.22 2020 C'!$A$1:$G$45</definedName>
  </definedNames>
  <calcPr calcId="162913"/>
</workbook>
</file>

<file path=xl/calcChain.xml><?xml version="1.0" encoding="utf-8"?>
<calcChain xmlns="http://schemas.openxmlformats.org/spreadsheetml/2006/main">
  <c r="G23" i="15" l="1"/>
  <c r="F23" i="15"/>
  <c r="E23" i="15"/>
  <c r="D23" i="15"/>
  <c r="C23" i="15"/>
  <c r="G9" i="14"/>
  <c r="G8" i="14" s="1"/>
  <c r="F9" i="14"/>
  <c r="F8" i="14" s="1"/>
  <c r="E9" i="14"/>
  <c r="E8" i="14" s="1"/>
  <c r="D9" i="14"/>
  <c r="D8" i="14" s="1"/>
  <c r="C9" i="14"/>
  <c r="C8" i="14" s="1"/>
  <c r="G9" i="13"/>
  <c r="G8" i="13" s="1"/>
  <c r="F9" i="13"/>
  <c r="F8" i="13" s="1"/>
  <c r="E9" i="13"/>
  <c r="E8" i="13" s="1"/>
  <c r="D9" i="13"/>
  <c r="C9" i="13"/>
  <c r="C8" i="13" s="1"/>
  <c r="D8" i="13"/>
  <c r="B39" i="15" l="1"/>
  <c r="B37" i="15"/>
  <c r="B35" i="15"/>
  <c r="B34" i="15"/>
  <c r="B33" i="15"/>
  <c r="B32" i="15"/>
  <c r="B31" i="15"/>
  <c r="B30" i="15"/>
  <c r="B29" i="15"/>
  <c r="B28" i="15"/>
  <c r="B27" i="15"/>
  <c r="B26" i="15"/>
  <c r="B25" i="15"/>
  <c r="B22" i="15"/>
  <c r="B21" i="15"/>
  <c r="B20" i="15"/>
  <c r="B19" i="15"/>
  <c r="B18" i="15"/>
  <c r="B17" i="15"/>
  <c r="B15" i="15"/>
  <c r="B14" i="15"/>
  <c r="B12" i="15"/>
  <c r="B10" i="15"/>
  <c r="B9" i="15"/>
  <c r="B45" i="14"/>
  <c r="B44" i="14"/>
  <c r="B43" i="14"/>
  <c r="B42" i="14"/>
  <c r="B41" i="14"/>
  <c r="B40" i="14"/>
  <c r="B39" i="14"/>
  <c r="B38" i="14"/>
  <c r="B37" i="14"/>
  <c r="B36" i="14"/>
  <c r="B35" i="14"/>
  <c r="B33" i="14"/>
  <c r="B32" i="14"/>
  <c r="B31" i="14"/>
  <c r="B29" i="14"/>
  <c r="B27" i="14"/>
  <c r="B26" i="14"/>
  <c r="B25" i="14"/>
  <c r="B24" i="14"/>
  <c r="B22" i="14"/>
  <c r="B20" i="14"/>
  <c r="B18" i="14"/>
  <c r="B17" i="14"/>
  <c r="B16" i="14"/>
  <c r="B14" i="14"/>
  <c r="B12" i="14"/>
  <c r="B11" i="14"/>
  <c r="B10" i="14"/>
  <c r="B9" i="14"/>
  <c r="B8" i="14"/>
  <c r="B41" i="13"/>
  <c r="B39" i="13"/>
  <c r="B37" i="13"/>
  <c r="B36" i="13"/>
  <c r="B34" i="13"/>
  <c r="B31" i="13"/>
  <c r="B29" i="13"/>
  <c r="B27" i="13"/>
  <c r="B25" i="13"/>
  <c r="B24" i="13"/>
  <c r="B23" i="13"/>
  <c r="B21" i="13"/>
  <c r="B19" i="13"/>
  <c r="B17" i="13"/>
  <c r="B15" i="13"/>
  <c r="B13" i="13"/>
  <c r="B11" i="13"/>
  <c r="B23" i="15" l="1"/>
  <c r="B32" i="13"/>
  <c r="B9" i="13"/>
  <c r="B8" i="11"/>
  <c r="B8" i="13" l="1"/>
  <c r="B9" i="11"/>
  <c r="B31" i="12"/>
  <c r="B30" i="12"/>
  <c r="B25" i="12"/>
  <c r="C23" i="12"/>
  <c r="D23" i="12"/>
  <c r="E23" i="12"/>
  <c r="F23" i="12"/>
  <c r="G23" i="12"/>
  <c r="G32" i="10"/>
  <c r="F32" i="10"/>
  <c r="E32" i="10"/>
  <c r="D32" i="10"/>
  <c r="C32" i="10"/>
  <c r="B39" i="12" l="1"/>
  <c r="B37" i="12"/>
  <c r="B35" i="12"/>
  <c r="B34" i="12"/>
  <c r="B33" i="12"/>
  <c r="B32" i="12"/>
  <c r="B29" i="12"/>
  <c r="B28" i="12"/>
  <c r="B27" i="12"/>
  <c r="B26" i="12"/>
  <c r="B22" i="12"/>
  <c r="B21" i="12"/>
  <c r="B20" i="12"/>
  <c r="B19" i="12"/>
  <c r="B18" i="12"/>
  <c r="B17" i="12"/>
  <c r="B15" i="12"/>
  <c r="B14" i="12"/>
  <c r="B12" i="12"/>
  <c r="B10" i="12"/>
  <c r="B9" i="12"/>
  <c r="B45" i="11"/>
  <c r="B44" i="11"/>
  <c r="B43" i="11"/>
  <c r="B42" i="11"/>
  <c r="B41" i="11"/>
  <c r="B40" i="11"/>
  <c r="B39" i="11"/>
  <c r="B38" i="11"/>
  <c r="B37" i="11"/>
  <c r="B36" i="11"/>
  <c r="B35" i="11"/>
  <c r="B33" i="11"/>
  <c r="B32" i="11"/>
  <c r="B31" i="11"/>
  <c r="B29" i="11"/>
  <c r="B27" i="11"/>
  <c r="B26" i="11"/>
  <c r="B25" i="11"/>
  <c r="B24" i="11"/>
  <c r="B22" i="11"/>
  <c r="B20" i="11"/>
  <c r="B18" i="11"/>
  <c r="B17" i="11"/>
  <c r="B16" i="11"/>
  <c r="B14" i="11"/>
  <c r="B12" i="11"/>
  <c r="B11" i="11"/>
  <c r="B10" i="11"/>
  <c r="B41" i="10"/>
  <c r="B39" i="10"/>
  <c r="B37" i="10"/>
  <c r="B36" i="10"/>
  <c r="B34" i="10"/>
  <c r="B31" i="10"/>
  <c r="B29" i="10"/>
  <c r="B27" i="10"/>
  <c r="B25" i="10"/>
  <c r="B24" i="10"/>
  <c r="B23" i="10"/>
  <c r="B21" i="10"/>
  <c r="B19" i="10"/>
  <c r="B17" i="10"/>
  <c r="B15" i="10"/>
  <c r="B13" i="10"/>
  <c r="B11" i="10"/>
  <c r="G9" i="10"/>
  <c r="G8" i="10" s="1"/>
  <c r="F9" i="10"/>
  <c r="F8" i="10" s="1"/>
  <c r="E9" i="10"/>
  <c r="E8" i="10" s="1"/>
  <c r="D9" i="10"/>
  <c r="D8" i="10" s="1"/>
  <c r="C9" i="10"/>
  <c r="C8" i="10" s="1"/>
  <c r="B32" i="10" l="1"/>
  <c r="B9" i="10"/>
  <c r="B23" i="12"/>
  <c r="C9" i="4"/>
  <c r="D9" i="4"/>
  <c r="E9" i="4"/>
  <c r="F9" i="4"/>
  <c r="G9" i="4"/>
  <c r="B32" i="4"/>
  <c r="B8" i="10" l="1"/>
  <c r="B45" i="9"/>
  <c r="B44" i="9"/>
  <c r="B43" i="9"/>
  <c r="B42" i="9"/>
  <c r="B41" i="9"/>
  <c r="B40" i="9"/>
  <c r="B39" i="9"/>
  <c r="B38" i="9"/>
  <c r="B37" i="9"/>
  <c r="B36" i="9"/>
  <c r="B35" i="9"/>
  <c r="B33" i="9"/>
  <c r="B32" i="9"/>
  <c r="B31" i="9"/>
  <c r="B29" i="9"/>
  <c r="B27" i="9"/>
  <c r="B26" i="9"/>
  <c r="B25" i="9"/>
  <c r="B24" i="9"/>
  <c r="B22" i="9"/>
  <c r="B20" i="9"/>
  <c r="B18" i="9"/>
  <c r="B17" i="9"/>
  <c r="B16" i="9"/>
  <c r="B14" i="9"/>
  <c r="B12" i="9"/>
  <c r="B11" i="9"/>
  <c r="B10" i="9"/>
  <c r="B39" i="8"/>
  <c r="B37" i="8"/>
  <c r="B35" i="8"/>
  <c r="B34" i="8"/>
  <c r="B33" i="8"/>
  <c r="B32" i="8"/>
  <c r="B31" i="8"/>
  <c r="B30" i="8"/>
  <c r="B29" i="8"/>
  <c r="B28" i="8"/>
  <c r="B27" i="8"/>
  <c r="B26" i="8"/>
  <c r="B25" i="8"/>
  <c r="G23" i="8"/>
  <c r="F23" i="8"/>
  <c r="E23" i="8"/>
  <c r="D23" i="8"/>
  <c r="C23" i="8"/>
  <c r="B22" i="8"/>
  <c r="B21" i="8"/>
  <c r="B20" i="8"/>
  <c r="B19" i="8"/>
  <c r="B18" i="8"/>
  <c r="B17" i="8"/>
  <c r="B15" i="8"/>
  <c r="B14" i="8"/>
  <c r="B12" i="8"/>
  <c r="B10" i="8"/>
  <c r="B9" i="8"/>
  <c r="E8" i="4"/>
  <c r="C33" i="4"/>
  <c r="D33" i="4"/>
  <c r="E33" i="4"/>
  <c r="F33" i="4"/>
  <c r="G33" i="4"/>
  <c r="G8" i="4" s="1"/>
  <c r="B42" i="4"/>
  <c r="B40" i="4"/>
  <c r="B38" i="4"/>
  <c r="B37" i="4"/>
  <c r="B35" i="4"/>
  <c r="B31" i="4"/>
  <c r="B29" i="4"/>
  <c r="B27" i="4"/>
  <c r="B25" i="4"/>
  <c r="B24" i="4"/>
  <c r="B23" i="4"/>
  <c r="B21" i="4"/>
  <c r="B19" i="4"/>
  <c r="B17" i="4"/>
  <c r="B15" i="4"/>
  <c r="B13" i="4"/>
  <c r="B11" i="4"/>
  <c r="B20" i="7"/>
  <c r="F9" i="7"/>
  <c r="C61" i="7"/>
  <c r="D61" i="7"/>
  <c r="E61" i="7"/>
  <c r="F61" i="7"/>
  <c r="G61" i="7"/>
  <c r="C9" i="7"/>
  <c r="D9" i="7"/>
  <c r="E9" i="7"/>
  <c r="G9" i="7"/>
  <c r="B77" i="7"/>
  <c r="B75" i="7"/>
  <c r="B73" i="7"/>
  <c r="B72" i="7"/>
  <c r="B71" i="7"/>
  <c r="B70" i="7"/>
  <c r="B69" i="7"/>
  <c r="B61" i="7" s="1"/>
  <c r="B68" i="7"/>
  <c r="B67" i="7"/>
  <c r="B66" i="7"/>
  <c r="B65" i="7"/>
  <c r="B64" i="7"/>
  <c r="B63" i="7"/>
  <c r="B60" i="7"/>
  <c r="B59" i="7"/>
  <c r="B58" i="7"/>
  <c r="B57" i="7"/>
  <c r="B56" i="7"/>
  <c r="B55" i="7"/>
  <c r="B53" i="7"/>
  <c r="B52" i="7"/>
  <c r="B50" i="7"/>
  <c r="B48" i="7"/>
  <c r="B47" i="7"/>
  <c r="B45" i="7"/>
  <c r="B44" i="7"/>
  <c r="B43" i="7"/>
  <c r="B42" i="7"/>
  <c r="B41" i="7"/>
  <c r="B40" i="7"/>
  <c r="B39" i="7"/>
  <c r="B38" i="7"/>
  <c r="B37" i="7"/>
  <c r="B36" i="7"/>
  <c r="B35" i="7"/>
  <c r="B33" i="7"/>
  <c r="B32" i="7"/>
  <c r="B31" i="7"/>
  <c r="B29" i="7"/>
  <c r="B22" i="7"/>
  <c r="B24" i="7"/>
  <c r="B25" i="7"/>
  <c r="B26" i="7"/>
  <c r="B27" i="7"/>
  <c r="B9" i="4" l="1"/>
  <c r="F8" i="4"/>
  <c r="D8" i="4"/>
  <c r="C8" i="4"/>
  <c r="B23" i="8"/>
  <c r="G8" i="7"/>
  <c r="B33" i="4"/>
  <c r="F8" i="7"/>
  <c r="E8" i="7"/>
  <c r="D8" i="7"/>
  <c r="C8" i="7"/>
  <c r="B16" i="7" l="1"/>
  <c r="B17" i="7"/>
  <c r="B18" i="7"/>
  <c r="B10" i="7"/>
  <c r="B11" i="7"/>
  <c r="B12" i="7"/>
  <c r="B14" i="7"/>
  <c r="B9" i="7" l="1"/>
  <c r="B8" i="7" s="1"/>
  <c r="B8" i="4" l="1"/>
  <c r="S23" i="2"/>
  <c r="U23" i="2"/>
  <c r="U22" i="2"/>
  <c r="Q26" i="2"/>
  <c r="Q27" i="2"/>
  <c r="Q28" i="2"/>
  <c r="Q30" i="2"/>
  <c r="Q10" i="2" l="1"/>
  <c r="Q13" i="2"/>
  <c r="Q11" i="2"/>
  <c r="Q21" i="2" l="1"/>
  <c r="Q15" i="2"/>
  <c r="Q14" i="2"/>
  <c r="Q12" i="2"/>
  <c r="Q23" i="2"/>
  <c r="S29" i="2"/>
  <c r="V17" i="2"/>
  <c r="U17" i="2"/>
  <c r="R17" i="2"/>
  <c r="S17" i="2"/>
  <c r="Q29" i="2" l="1"/>
  <c r="Q22" i="2" s="1"/>
  <c r="S22" i="2"/>
  <c r="Q17" i="2"/>
  <c r="Q20" i="2"/>
  <c r="Q19" i="2" l="1"/>
  <c r="Q24" i="2"/>
  <c r="Q18" i="2"/>
  <c r="Q9" i="2"/>
</calcChain>
</file>

<file path=xl/sharedStrings.xml><?xml version="1.0" encoding="utf-8"?>
<sst xmlns="http://schemas.openxmlformats.org/spreadsheetml/2006/main" count="933" uniqueCount="145">
  <si>
    <t xml:space="preserve">           (Toneladas métricas)</t>
  </si>
  <si>
    <t>Total</t>
  </si>
  <si>
    <t xml:space="preserve">  Marítimo</t>
  </si>
  <si>
    <t xml:space="preserve">    Paita </t>
  </si>
  <si>
    <t xml:space="preserve">    Salaverry </t>
  </si>
  <si>
    <t xml:space="preserve">    Matarani</t>
  </si>
  <si>
    <t xml:space="preserve">    Ilo </t>
  </si>
  <si>
    <t xml:space="preserve">    MASP Arica </t>
  </si>
  <si>
    <t xml:space="preserve">  Fluvial</t>
  </si>
  <si>
    <t xml:space="preserve">    Chicama </t>
  </si>
  <si>
    <t xml:space="preserve">    Chimbote </t>
  </si>
  <si>
    <t xml:space="preserve">    Supe</t>
  </si>
  <si>
    <t xml:space="preserve">    Huacho </t>
  </si>
  <si>
    <t xml:space="preserve">    Puerto Maldonado</t>
  </si>
  <si>
    <t xml:space="preserve">Total </t>
  </si>
  <si>
    <t>Puertos de alcance nacional</t>
  </si>
  <si>
    <t>Puertos de alcance regional</t>
  </si>
  <si>
    <t>-</t>
  </si>
  <si>
    <t>Tipo de                                     operación</t>
  </si>
  <si>
    <t>Granel                                                                sólido</t>
  </si>
  <si>
    <t>1/ APM Terminals, DP World Callao, Transportadora Callao.</t>
  </si>
  <si>
    <t xml:space="preserve">    Callao 1/</t>
  </si>
  <si>
    <t xml:space="preserve">    General San Martin 2/</t>
  </si>
  <si>
    <t>MASP = Malecón de Atraque al Servicio del Perú.</t>
  </si>
  <si>
    <t>TEU = Twenty Equivalent Unit (número de contenedores).</t>
  </si>
  <si>
    <t xml:space="preserve">    Iquitos</t>
  </si>
  <si>
    <t xml:space="preserve">    Yurimaguas</t>
  </si>
  <si>
    <t xml:space="preserve">    Pucallpa </t>
  </si>
  <si>
    <t>20.22  MOVIMIENTO DE CARGA EN LOS TERMINALES PORTUARIOS DE USO PÚBLICO, SEGÚN TERMINAL PORTUARIO, 2016</t>
  </si>
  <si>
    <t>2/ TP General San Martin - Consorcio Paracas  inició operaciones el 22-08-2014.</t>
  </si>
  <si>
    <t>Granel                Líquido</t>
  </si>
  <si>
    <t>Carga                Rodante</t>
  </si>
  <si>
    <t xml:space="preserve">Fuente: Autoridad Portuaria Nacional - Área de Estadísticas . </t>
  </si>
  <si>
    <t>Mercancía        Contene-                 dorizada</t>
  </si>
  <si>
    <t xml:space="preserve">Mercancía                no contene-                              dorizada </t>
  </si>
  <si>
    <t xml:space="preserve">    General San Martín 2/</t>
  </si>
  <si>
    <t xml:space="preserve">Fuente: Autoridad Portuaria Nacional - Área de Estadísticas. </t>
  </si>
  <si>
    <t>2/ TP General San Martín - Consorcio Paracas inició operaciones el 22-08-2014.</t>
  </si>
  <si>
    <t xml:space="preserve">             (Toneladas métricas)</t>
  </si>
  <si>
    <t>Terminal Portuario</t>
  </si>
  <si>
    <t xml:space="preserve">20.22  MOVIMIENTO DE CARGA EN LOS TERMINALES PORTUARIOS DE USO PÚBLICO, SEGÚN TERMINAL </t>
  </si>
  <si>
    <t xml:space="preserve">           PORTUARIO, 2017</t>
  </si>
  <si>
    <t xml:space="preserve">           PORTUARIO, 2018</t>
  </si>
  <si>
    <t xml:space="preserve">    Salaverry 1/</t>
  </si>
  <si>
    <t xml:space="preserve">    Callao 2/</t>
  </si>
  <si>
    <t>1/ El TP Salaverry fue concesionado a Salaverry Terminal Internacional S.A. en octubre de 2018.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</si>
  <si>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La diferencia a nivel de toneladas se debe al redondeo de cifras.</t>
    </r>
  </si>
  <si>
    <t>Privado</t>
  </si>
  <si>
    <t>Continúa...</t>
  </si>
  <si>
    <t xml:space="preserve">    Talara</t>
  </si>
  <si>
    <t xml:space="preserve">  TP Refinería Talara Muelle Carga Líquida - PetroPerú</t>
  </si>
  <si>
    <t xml:space="preserve">  T Multiboyas Punta Arenas  - Petroperú</t>
  </si>
  <si>
    <t xml:space="preserve">    Paita</t>
  </si>
  <si>
    <t xml:space="preserve">  T Multiboyas Maple Paita</t>
  </si>
  <si>
    <t xml:space="preserve">    Bayóvar</t>
  </si>
  <si>
    <t xml:space="preserve">  TP Bayóvar - PetroPerú</t>
  </si>
  <si>
    <t xml:space="preserve">  TP Misky Mayo - Vale</t>
  </si>
  <si>
    <t xml:space="preserve">  TP Puerto Bayóvar (ex Juan Pablo Quay)</t>
  </si>
  <si>
    <t xml:space="preserve">    Eten</t>
  </si>
  <si>
    <t xml:space="preserve">  T Multiboyas Eten - Consorcio Terminales</t>
  </si>
  <si>
    <t xml:space="preserve">  T Multiboyas Salaverry - Consorcio Terminales</t>
  </si>
  <si>
    <t xml:space="preserve">  Muelle SIDERPERÚ</t>
  </si>
  <si>
    <t xml:space="preserve">  T Multiboyas Chimbote - Consorcio Terminales</t>
  </si>
  <si>
    <t xml:space="preserve">  T Multiboyas Chimbote - Colpex</t>
  </si>
  <si>
    <t xml:space="preserve">  T Multiboyas Chimbote - Blue Pacific Oils</t>
  </si>
  <si>
    <t xml:space="preserve">    Huarmey</t>
  </si>
  <si>
    <t xml:space="preserve">  TP Punta Lobitos - Antamina</t>
  </si>
  <si>
    <t xml:space="preserve">  T Multiboyas Supe - Colpex</t>
  </si>
  <si>
    <t xml:space="preserve">  T Multiboyas Paramonga - QUIMPAC </t>
  </si>
  <si>
    <t xml:space="preserve">  T Multiboyas Supe - Consorcio Terminales</t>
  </si>
  <si>
    <t xml:space="preserve">  TP Perú LNG Melchorita</t>
  </si>
  <si>
    <t xml:space="preserve">  T Multiboyas Chancay - Blue Pacific Oils</t>
  </si>
  <si>
    <t xml:space="preserve">  T Multiboyas Refinería La Pampilla - Repsol</t>
  </si>
  <si>
    <t xml:space="preserve">  T Multiboyas Repsol Gas</t>
  </si>
  <si>
    <t xml:space="preserve">  T Multiboyas Pure Bio Fuels</t>
  </si>
  <si>
    <t xml:space="preserve">  T Multiboyas TRALSA</t>
  </si>
  <si>
    <t xml:space="preserve">  T Multiboyas Sudamericana de Fibras</t>
  </si>
  <si>
    <t xml:space="preserve">  T Multiboyas QUIMPAC - Oquendo</t>
  </si>
  <si>
    <t xml:space="preserve">  T Multiboyas Zeta Gas Andino</t>
  </si>
  <si>
    <t xml:space="preserve">  T Multiboyas Conchán - Petroperú</t>
  </si>
  <si>
    <t xml:space="preserve">  TP Conchan - Unacem</t>
  </si>
  <si>
    <t xml:space="preserve">    Pisco</t>
  </si>
  <si>
    <t xml:space="preserve">  T Multiboyas Pisco - Consorcio Terminales</t>
  </si>
  <si>
    <t xml:space="preserve">  TP Pluspetrol - Camisea</t>
  </si>
  <si>
    <t>San Nicolás</t>
  </si>
  <si>
    <t xml:space="preserve">  TP Shougan Hierro Perú</t>
  </si>
  <si>
    <t>Matarani</t>
  </si>
  <si>
    <t xml:space="preserve">  Muelle Atico - TASA</t>
  </si>
  <si>
    <t xml:space="preserve">  T Multiboyas Mollendo - Consorcio Terminales</t>
  </si>
  <si>
    <t>Ilo</t>
  </si>
  <si>
    <t xml:space="preserve">  TP Tablones Marine - Southern Perú</t>
  </si>
  <si>
    <t xml:space="preserve">  T Multiboyas Ilo - Consorcio Terminales</t>
  </si>
  <si>
    <t xml:space="preserve">  TP Tablones - Southern Perú</t>
  </si>
  <si>
    <t xml:space="preserve">  TP Southern Perú - Ilo</t>
  </si>
  <si>
    <t xml:space="preserve">  T Multiboyas TLT - TRAMARSA</t>
  </si>
  <si>
    <t xml:space="preserve">  TP Ilo - Enersur</t>
  </si>
  <si>
    <t>Iquitos</t>
  </si>
  <si>
    <t>Yurimaguas</t>
  </si>
  <si>
    <t>Pucallpa</t>
  </si>
  <si>
    <t xml:space="preserve">  TP Pucallpa - Petroperú </t>
  </si>
  <si>
    <t xml:space="preserve">  TP Yurimaguas - Petroperú </t>
  </si>
  <si>
    <t xml:space="preserve">  Embarcadero Jibaro - Pluspetrol</t>
  </si>
  <si>
    <t xml:space="preserve">  Embarcadero Estación Andoas - Pluspetrol</t>
  </si>
  <si>
    <t xml:space="preserve">  TP Iquitos - Petroperú </t>
  </si>
  <si>
    <t xml:space="preserve">  Embarc. GLP Amazonico</t>
  </si>
  <si>
    <t xml:space="preserve">  Embarc. Villa Trompeteros - Pluspetrol</t>
  </si>
  <si>
    <t xml:space="preserve">  Embarc. Malvinas - Pluspetrol</t>
  </si>
  <si>
    <t xml:space="preserve">  Embarc. Estación Morona - Petroperú</t>
  </si>
  <si>
    <t xml:space="preserve">  Embarc. San José de Saramuro (Estación 1) - Petroperú</t>
  </si>
  <si>
    <t xml:space="preserve">  Embarc. Saramiriza (Estación 5) - Petroperú</t>
  </si>
  <si>
    <t xml:space="preserve">  Embarc. 12 de Octubre - LOTE 1AB - Pluspetrol</t>
  </si>
  <si>
    <t xml:space="preserve">    Chicama</t>
  </si>
  <si>
    <t xml:space="preserve">  TP Chicama - ENAPU</t>
  </si>
  <si>
    <t xml:space="preserve">  TP Paita - TPE</t>
  </si>
  <si>
    <t xml:space="preserve">  TP Salaverry - ENAPU / STI</t>
  </si>
  <si>
    <t xml:space="preserve">    Chimbote</t>
  </si>
  <si>
    <t xml:space="preserve">  TP Chimbote - GR</t>
  </si>
  <si>
    <t xml:space="preserve">  TP Supe - ENAPU</t>
  </si>
  <si>
    <t xml:space="preserve">    Huacho</t>
  </si>
  <si>
    <t xml:space="preserve">  TP Huacho - ENAPU</t>
  </si>
  <si>
    <t xml:space="preserve">  TNM Callao - APM Terminals Callao</t>
  </si>
  <si>
    <t xml:space="preserve">  TP Callao Zona Sur - DP World Callao</t>
  </si>
  <si>
    <t xml:space="preserve">  TP Transportadora Callao</t>
  </si>
  <si>
    <t xml:space="preserve">  TP General San Martín - PARACAS</t>
  </si>
  <si>
    <t xml:space="preserve">  TP Matarani - TISUR</t>
  </si>
  <si>
    <t xml:space="preserve">    Ilo</t>
  </si>
  <si>
    <t xml:space="preserve">  TP Ilo - ENAPU</t>
  </si>
  <si>
    <t xml:space="preserve">  TP Iquitos - ENAPU</t>
  </si>
  <si>
    <t xml:space="preserve">  TP Yurimaguas - ENAPU</t>
  </si>
  <si>
    <t xml:space="preserve">  TP Yurimaguas Nueva Reforma - COPAM</t>
  </si>
  <si>
    <t xml:space="preserve">    Pucallpa</t>
  </si>
  <si>
    <t xml:space="preserve">  TP LPO</t>
  </si>
  <si>
    <t xml:space="preserve">  TP Puerto Maldonado - ENAPU</t>
  </si>
  <si>
    <t xml:space="preserve">    Callao</t>
  </si>
  <si>
    <t xml:space="preserve">  Embarcadero Estación Andoas - Petroperú</t>
  </si>
  <si>
    <t>Conclución</t>
  </si>
  <si>
    <t>Uso Privado</t>
  </si>
  <si>
    <t>Uso Público</t>
  </si>
  <si>
    <t xml:space="preserve">    TP MASP Arica - ENAPU</t>
  </si>
  <si>
    <t>20.22  MOVIMIENTO DE CARGA EN LOS TERMINALES PORTUARIOS DE USO PÚBLICO Y PRIVADO,</t>
  </si>
  <si>
    <t xml:space="preserve">           POR TIPO DE MERCANCÍA, 2018</t>
  </si>
  <si>
    <t xml:space="preserve">           POR TIPO DE MERCANCÍA, 2019</t>
  </si>
  <si>
    <t xml:space="preserve">  TP Multiboyas Ilo - Consorcio Terminales</t>
  </si>
  <si>
    <t xml:space="preserve">  Embarcadero Andoas - Pluspetrol</t>
  </si>
  <si>
    <t xml:space="preserve">           POR TIPO DE MERCANCÍA,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</si>
</sst>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##\ ###\ ##0"/>
    <numFmt numFmtId="166" formatCode="_ * #,##0.0000000000_ ;_ * \-#,##0.0000000000_ ;_ * &quot;-&quot;??_ ;_ @_ "/>
    <numFmt numFmtId="167" formatCode="_ * #,##0_ ;_ * \-#,##0_ ;_ * &quot;-&quot;;_ @_ "/>
    <numFmt numFmtId="168" formatCode="_ * #,##0.00_ ;_ * \-#,##0.00_ ;_ * &quot;-&quot;\ ;_ @_ "/>
  </numFmts>
  <fonts count="2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i/>
      <sz val="7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i/>
      <sz val="6"/>
      <name val="Arial Narrow"/>
      <family val="2"/>
    </font>
    <font>
      <sz val="8"/>
      <name val="Arial Narrow"/>
      <family val="2"/>
    </font>
    <font>
      <sz val="10"/>
      <name val="Helv"/>
    </font>
    <font>
      <b/>
      <sz val="6"/>
      <color theme="0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i/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164" fontId="18" fillId="0" borderId="0" applyFont="0" applyFill="0" applyBorder="0" applyAlignment="0" applyProtection="0"/>
  </cellStyleXfs>
  <cellXfs count="109">
    <xf numFmtId="0" fontId="0" fillId="0" borderId="0" xfId="0"/>
    <xf numFmtId="3" fontId="4" fillId="0" borderId="0" xfId="3" applyNumberFormat="1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4" fillId="0" borderId="0" xfId="3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" fillId="0" borderId="0" xfId="3" quotePrefix="1" applyFont="1" applyFill="1" applyBorder="1" applyAlignment="1" applyProtection="1">
      <alignment horizontal="left" vertical="center"/>
    </xf>
    <xf numFmtId="0" fontId="3" fillId="0" borderId="0" xfId="3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9" fillId="0" borderId="0" xfId="1" applyNumberFormat="1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0" fontId="6" fillId="0" borderId="0" xfId="2" applyFont="1" applyFill="1" applyBorder="1" applyAlignment="1">
      <alignment vertical="center"/>
    </xf>
    <xf numFmtId="0" fontId="11" fillId="0" borderId="0" xfId="2" applyFont="1" applyFill="1" applyBorder="1" applyAlignment="1" applyProtection="1">
      <alignment horizontal="left"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65" fontId="13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>
      <alignment vertical="center"/>
    </xf>
    <xf numFmtId="0" fontId="6" fillId="0" borderId="0" xfId="0" applyFont="1" applyAlignment="1">
      <alignment horizontal="justify" vertical="top" wrapText="1"/>
    </xf>
    <xf numFmtId="165" fontId="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5" fillId="0" borderId="2" xfId="3" applyFont="1" applyFill="1" applyBorder="1" applyAlignment="1" applyProtection="1">
      <alignment horizontal="left" vertical="center"/>
    </xf>
    <xf numFmtId="165" fontId="15" fillId="0" borderId="3" xfId="1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horizontal="justify" vertical="top" wrapText="1"/>
    </xf>
    <xf numFmtId="0" fontId="14" fillId="0" borderId="1" xfId="3" applyFont="1" applyFill="1" applyBorder="1" applyAlignment="1" applyProtection="1">
      <alignment horizontal="left" vertical="center"/>
    </xf>
    <xf numFmtId="165" fontId="14" fillId="0" borderId="0" xfId="1" applyNumberFormat="1" applyFont="1" applyFill="1" applyBorder="1" applyAlignment="1" applyProtection="1">
      <alignment horizontal="right" vertical="center"/>
    </xf>
    <xf numFmtId="0" fontId="14" fillId="2" borderId="1" xfId="3" applyFont="1" applyFill="1" applyBorder="1" applyAlignment="1" applyProtection="1">
      <alignment horizontal="left" vertical="center"/>
    </xf>
    <xf numFmtId="165" fontId="14" fillId="2" borderId="0" xfId="1" applyNumberFormat="1" applyFont="1" applyFill="1" applyBorder="1" applyAlignment="1" applyProtection="1">
      <alignment horizontal="right" vertical="center"/>
    </xf>
    <xf numFmtId="0" fontId="16" fillId="0" borderId="1" xfId="3" applyFont="1" applyFill="1" applyBorder="1" applyAlignment="1" applyProtection="1">
      <alignment horizontal="left" vertical="center"/>
    </xf>
    <xf numFmtId="0" fontId="7" fillId="0" borderId="5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right" vertical="center"/>
    </xf>
    <xf numFmtId="0" fontId="7" fillId="0" borderId="4" xfId="3" applyFont="1" applyFill="1" applyBorder="1" applyAlignment="1">
      <alignment horizontal="right" vertical="center" wrapText="1"/>
    </xf>
    <xf numFmtId="0" fontId="7" fillId="0" borderId="1" xfId="3" applyFont="1" applyFill="1" applyBorder="1" applyAlignment="1" applyProtection="1">
      <alignment horizontal="left" vertical="center"/>
    </xf>
    <xf numFmtId="165" fontId="7" fillId="0" borderId="0" xfId="3" applyNumberFormat="1" applyFont="1" applyFill="1" applyBorder="1" applyAlignment="1" applyProtection="1">
      <alignment horizontal="right" vertical="center"/>
    </xf>
    <xf numFmtId="165" fontId="7" fillId="0" borderId="0" xfId="1" applyNumberFormat="1" applyFont="1" applyFill="1" applyBorder="1" applyAlignment="1" applyProtection="1">
      <alignment horizontal="righ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165" fontId="16" fillId="0" borderId="0" xfId="3" applyNumberFormat="1" applyFont="1" applyFill="1" applyBorder="1" applyAlignment="1" applyProtection="1">
      <alignment horizontal="right" vertical="center"/>
    </xf>
    <xf numFmtId="165" fontId="16" fillId="0" borderId="0" xfId="1" applyNumberFormat="1" applyFont="1" applyFill="1" applyBorder="1" applyAlignment="1" applyProtection="1">
      <alignment horizontal="right" vertical="center"/>
    </xf>
    <xf numFmtId="165" fontId="14" fillId="0" borderId="0" xfId="3" applyNumberFormat="1" applyFont="1" applyFill="1" applyBorder="1" applyAlignment="1" applyProtection="1">
      <alignment horizontal="right" vertical="center"/>
    </xf>
    <xf numFmtId="165" fontId="14" fillId="3" borderId="0" xfId="1" applyNumberFormat="1" applyFont="1" applyFill="1" applyBorder="1" applyAlignment="1" applyProtection="1">
      <alignment horizontal="right" vertical="center"/>
    </xf>
    <xf numFmtId="165" fontId="16" fillId="3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justify" vertical="top" wrapText="1"/>
    </xf>
    <xf numFmtId="164" fontId="17" fillId="0" borderId="0" xfId="5" applyFont="1" applyFill="1" applyBorder="1" applyAlignment="1">
      <alignment vertical="center"/>
    </xf>
    <xf numFmtId="166" fontId="17" fillId="0" borderId="0" xfId="5" applyNumberFormat="1" applyFont="1" applyFill="1" applyBorder="1" applyAlignment="1">
      <alignment vertical="center"/>
    </xf>
    <xf numFmtId="167" fontId="16" fillId="0" borderId="0" xfId="5" applyNumberFormat="1" applyFont="1" applyFill="1" applyBorder="1" applyAlignment="1" applyProtection="1">
      <alignment horizontal="right" vertical="center"/>
    </xf>
    <xf numFmtId="167" fontId="14" fillId="0" borderId="0" xfId="5" applyNumberFormat="1" applyFont="1" applyFill="1" applyBorder="1" applyAlignment="1" applyProtection="1">
      <alignment horizontal="right" vertical="center"/>
    </xf>
    <xf numFmtId="0" fontId="7" fillId="0" borderId="4" xfId="3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top" wrapText="1"/>
    </xf>
    <xf numFmtId="0" fontId="14" fillId="0" borderId="1" xfId="3" applyFont="1" applyFill="1" applyBorder="1" applyAlignment="1" applyProtection="1">
      <alignment horizontal="left" vertical="center" indent="1"/>
    </xf>
    <xf numFmtId="0" fontId="14" fillId="0" borderId="0" xfId="3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horizontal="left" vertical="center"/>
    </xf>
    <xf numFmtId="0" fontId="15" fillId="0" borderId="1" xfId="3" applyFont="1" applyFill="1" applyBorder="1" applyAlignment="1" applyProtection="1">
      <alignment horizontal="left" vertical="center"/>
    </xf>
    <xf numFmtId="165" fontId="15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3" applyFont="1" applyFill="1" applyBorder="1" applyAlignment="1">
      <alignment horizontal="right" vertical="center"/>
    </xf>
    <xf numFmtId="0" fontId="19" fillId="0" borderId="4" xfId="3" applyFont="1" applyFill="1" applyBorder="1" applyAlignment="1">
      <alignment horizontal="right" vertical="center"/>
    </xf>
    <xf numFmtId="0" fontId="19" fillId="0" borderId="4" xfId="3" applyFont="1" applyFill="1" applyBorder="1" applyAlignment="1">
      <alignment horizontal="right" vertical="center" wrapText="1"/>
    </xf>
    <xf numFmtId="165" fontId="19" fillId="0" borderId="3" xfId="1" applyNumberFormat="1" applyFont="1" applyFill="1" applyBorder="1" applyAlignment="1" applyProtection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19" fillId="0" borderId="5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left" vertical="center"/>
    </xf>
    <xf numFmtId="0" fontId="19" fillId="0" borderId="1" xfId="3" applyFont="1" applyFill="1" applyBorder="1" applyAlignment="1" applyProtection="1">
      <alignment horizontal="center" vertical="center"/>
    </xf>
    <xf numFmtId="0" fontId="20" fillId="0" borderId="1" xfId="3" applyFont="1" applyFill="1" applyBorder="1" applyAlignment="1" applyProtection="1">
      <alignment horizontal="left" vertical="center"/>
    </xf>
    <xf numFmtId="0" fontId="6" fillId="0" borderId="0" xfId="0" applyFont="1" applyAlignment="1">
      <alignment horizontal="justify" vertical="top" wrapText="1"/>
    </xf>
    <xf numFmtId="0" fontId="19" fillId="0" borderId="4" xfId="3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65" fontId="16" fillId="0" borderId="0" xfId="1" applyNumberFormat="1" applyFont="1" applyFill="1" applyBorder="1" applyAlignment="1" applyProtection="1">
      <alignment horizontal="right"/>
    </xf>
    <xf numFmtId="0" fontId="20" fillId="0" borderId="1" xfId="3" applyFont="1" applyFill="1" applyBorder="1" applyAlignment="1" applyProtection="1">
      <alignment horizontal="left"/>
    </xf>
    <xf numFmtId="0" fontId="14" fillId="0" borderId="0" xfId="3" applyFont="1" applyFill="1" applyBorder="1" applyAlignment="1"/>
    <xf numFmtId="167" fontId="16" fillId="0" borderId="0" xfId="5" applyNumberFormat="1" applyFont="1" applyFill="1" applyBorder="1" applyAlignment="1" applyProtection="1">
      <alignment horizontal="right"/>
    </xf>
    <xf numFmtId="165" fontId="7" fillId="0" borderId="4" xfId="0" applyNumberFormat="1" applyFont="1" applyBorder="1" applyAlignment="1">
      <alignment vertical="center" wrapText="1"/>
    </xf>
    <xf numFmtId="167" fontId="14" fillId="0" borderId="0" xfId="3" applyNumberFormat="1" applyFont="1" applyFill="1" applyBorder="1" applyAlignment="1">
      <alignment vertical="center"/>
    </xf>
    <xf numFmtId="0" fontId="6" fillId="0" borderId="0" xfId="0" applyFont="1" applyAlignment="1">
      <alignment horizontal="justify" vertical="top" wrapText="1"/>
    </xf>
    <xf numFmtId="0" fontId="19" fillId="0" borderId="4" xfId="3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4" xfId="3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9" fillId="0" borderId="4" xfId="3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5" fontId="19" fillId="0" borderId="0" xfId="1" applyNumberFormat="1" applyFont="1" applyFill="1" applyBorder="1" applyAlignment="1" applyProtection="1">
      <alignment horizontal="right" vertical="center"/>
    </xf>
    <xf numFmtId="165" fontId="19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165" fontId="20" fillId="0" borderId="0" xfId="1" applyNumberFormat="1" applyFont="1" applyFill="1" applyBorder="1" applyAlignment="1" applyProtection="1">
      <alignment horizontal="right" vertical="center"/>
    </xf>
    <xf numFmtId="167" fontId="15" fillId="0" borderId="0" xfId="5" applyNumberFormat="1" applyFont="1" applyFill="1" applyBorder="1" applyAlignment="1" applyProtection="1">
      <alignment horizontal="right" vertical="center"/>
    </xf>
    <xf numFmtId="0" fontId="15" fillId="0" borderId="1" xfId="3" applyFont="1" applyFill="1" applyBorder="1" applyAlignment="1" applyProtection="1">
      <alignment horizontal="left" vertical="center" indent="1"/>
    </xf>
    <xf numFmtId="167" fontId="20" fillId="0" borderId="0" xfId="5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vertical="center"/>
    </xf>
    <xf numFmtId="165" fontId="20" fillId="0" borderId="0" xfId="1" applyNumberFormat="1" applyFont="1" applyFill="1" applyBorder="1" applyAlignment="1" applyProtection="1">
      <alignment horizontal="right"/>
    </xf>
    <xf numFmtId="168" fontId="20" fillId="0" borderId="0" xfId="5" applyNumberFormat="1" applyFont="1" applyFill="1" applyBorder="1" applyAlignment="1" applyProtection="1">
      <alignment horizontal="right"/>
    </xf>
    <xf numFmtId="0" fontId="19" fillId="0" borderId="0" xfId="0" applyFont="1" applyBorder="1" applyAlignment="1">
      <alignment vertical="center" wrapText="1"/>
    </xf>
    <xf numFmtId="167" fontId="20" fillId="0" borderId="0" xfId="5" applyNumberFormat="1" applyFont="1" applyFill="1" applyBorder="1" applyAlignment="1" applyProtection="1">
      <alignment horizontal="right"/>
    </xf>
    <xf numFmtId="0" fontId="16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>
      <alignment horizontal="right"/>
    </xf>
    <xf numFmtId="0" fontId="7" fillId="0" borderId="3" xfId="3" applyFont="1" applyFill="1" applyBorder="1" applyAlignment="1">
      <alignment horizontal="right"/>
    </xf>
  </cellXfs>
  <cellStyles count="6">
    <cellStyle name="Millares" xfId="5" builtinId="3"/>
    <cellStyle name="Normal" xfId="0" builtinId="0"/>
    <cellStyle name="Normal_IEC17004" xfId="1"/>
    <cellStyle name="Normal_IEC17009" xfId="2"/>
    <cellStyle name="Normal_IEC17011" xfId="3"/>
    <cellStyle name="Normal_IEC17012" xfId="4"/>
  </cellStyles>
  <dxfs count="0"/>
  <tableStyles count="0" defaultTableStyle="TableStyleMedium2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jacobi\AppData\Local\Microsoft\Windows\INetCache\Content.Outlook\Q8TZA5OH\anexo%201\cap20022%20-%20AP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22 2017 CUADRO ANTIGUO"/>
      <sheetName val="20.22 2018 A"/>
      <sheetName val="20.22 2018 Parte 1 y 2"/>
      <sheetName val="20.22 2018 B"/>
      <sheetName val="20.22 2018 C"/>
      <sheetName val="20.22 2019 A"/>
      <sheetName val="20.22 2019 B"/>
      <sheetName val="20.22 2019 C"/>
      <sheetName val="20.22 2020 A"/>
      <sheetName val="20.22 2020 B"/>
      <sheetName val="20.22 2020 C"/>
      <sheetName val="20.22 2016 ELIM AL ACTUAL 201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/>
          <cell r="D8"/>
          <cell r="E8"/>
          <cell r="F8"/>
          <cell r="G8"/>
        </row>
        <row r="9">
          <cell r="C9"/>
          <cell r="D9"/>
          <cell r="E9"/>
          <cell r="F9">
            <v>200092.22100000002</v>
          </cell>
          <cell r="G9"/>
        </row>
        <row r="10">
          <cell r="C10"/>
          <cell r="D10"/>
          <cell r="E10"/>
          <cell r="F10">
            <v>2712291.5809999998</v>
          </cell>
          <cell r="G10"/>
        </row>
        <row r="11">
          <cell r="C11"/>
          <cell r="D11"/>
          <cell r="E11"/>
          <cell r="F11"/>
          <cell r="G11"/>
        </row>
        <row r="12">
          <cell r="C12"/>
          <cell r="D12"/>
          <cell r="E12">
            <v>14960143.079999998</v>
          </cell>
          <cell r="F12">
            <v>10858.257000000001</v>
          </cell>
          <cell r="G12"/>
        </row>
        <row r="13">
          <cell r="C13"/>
          <cell r="D13"/>
          <cell r="E13"/>
          <cell r="F13"/>
          <cell r="G13"/>
        </row>
        <row r="14">
          <cell r="C14"/>
          <cell r="D14"/>
          <cell r="E14"/>
          <cell r="F14"/>
          <cell r="G14"/>
        </row>
        <row r="15">
          <cell r="C15"/>
          <cell r="D15"/>
          <cell r="E15"/>
          <cell r="F15">
            <v>1724204.102</v>
          </cell>
          <cell r="G15"/>
        </row>
        <row r="16">
          <cell r="C16"/>
          <cell r="D16"/>
          <cell r="E16"/>
          <cell r="F16"/>
          <cell r="G16"/>
        </row>
        <row r="17">
          <cell r="C17"/>
          <cell r="D17"/>
          <cell r="E17"/>
          <cell r="F17">
            <v>189796.95695717001</v>
          </cell>
          <cell r="G17"/>
        </row>
        <row r="18">
          <cell r="C18"/>
          <cell r="D18"/>
          <cell r="E18"/>
          <cell r="F18">
            <v>1015528.4669999999</v>
          </cell>
          <cell r="G18"/>
        </row>
        <row r="19">
          <cell r="C19"/>
          <cell r="D19"/>
          <cell r="E19"/>
          <cell r="F19">
            <v>396671.8</v>
          </cell>
          <cell r="G19"/>
        </row>
        <row r="20">
          <cell r="C20">
            <v>133454.02500000002</v>
          </cell>
          <cell r="D20">
            <v>7128.5800000000008</v>
          </cell>
          <cell r="E20">
            <v>567508.89999999991</v>
          </cell>
          <cell r="F20"/>
          <cell r="G20"/>
        </row>
        <row r="21">
          <cell r="C21"/>
          <cell r="D21"/>
          <cell r="E21"/>
          <cell r="F21">
            <v>327894.63420000009</v>
          </cell>
          <cell r="G21"/>
        </row>
        <row r="22">
          <cell r="C22"/>
          <cell r="D22"/>
          <cell r="E22"/>
          <cell r="F22"/>
          <cell r="G22"/>
        </row>
        <row r="23">
          <cell r="C23">
            <v>0</v>
          </cell>
          <cell r="D23">
            <v>0</v>
          </cell>
          <cell r="E23">
            <v>0</v>
          </cell>
          <cell r="F23">
            <v>963013.95263693493</v>
          </cell>
          <cell r="G23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showGridLines="0" view="pageBreakPreview" topLeftCell="A10" zoomScale="160" zoomScaleNormal="140" zoomScaleSheetLayoutView="160" workbookViewId="0">
      <selection activeCell="R10" sqref="R10"/>
    </sheetView>
  </sheetViews>
  <sheetFormatPr baseColWidth="10" defaultColWidth="8.28515625" defaultRowHeight="12.6" customHeight="1" x14ac:dyDescent="0.2"/>
  <cols>
    <col min="1" max="1" width="17.7109375" style="3" customWidth="1"/>
    <col min="2" max="11" width="8.28515625" style="3" hidden="1" customWidth="1"/>
    <col min="12" max="12" width="8.28515625" style="6" hidden="1" customWidth="1"/>
    <col min="13" max="13" width="13.28515625" style="6" hidden="1" customWidth="1"/>
    <col min="14" max="16" width="8.28515625" style="6" hidden="1" customWidth="1"/>
    <col min="17" max="22" width="9.42578125" style="6" customWidth="1"/>
    <col min="23" max="24" width="7.28515625" style="3" customWidth="1"/>
    <col min="25" max="16384" width="8.28515625" style="3"/>
  </cols>
  <sheetData>
    <row r="1" spans="1:29" ht="12.6" customHeight="1" x14ac:dyDescent="0.2">
      <c r="A1" s="7" t="s">
        <v>40</v>
      </c>
      <c r="B1" s="7"/>
      <c r="C1" s="7"/>
      <c r="D1" s="7"/>
      <c r="E1" s="7"/>
      <c r="F1" s="7"/>
      <c r="G1" s="7"/>
      <c r="H1" s="7"/>
      <c r="I1" s="7"/>
      <c r="J1" s="7"/>
      <c r="K1" s="8"/>
      <c r="L1" s="9"/>
      <c r="M1" s="9"/>
      <c r="N1" s="9"/>
      <c r="O1" s="9"/>
      <c r="P1" s="5"/>
      <c r="Q1" s="5"/>
      <c r="R1" s="5"/>
      <c r="S1" s="5"/>
      <c r="T1" s="5"/>
      <c r="U1" s="5"/>
      <c r="V1" s="5"/>
    </row>
    <row r="2" spans="1:29" ht="12.6" customHeight="1" x14ac:dyDescent="0.2">
      <c r="A2" s="7" t="s">
        <v>41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5"/>
      <c r="Q2" s="5"/>
      <c r="R2" s="5"/>
      <c r="S2" s="5"/>
      <c r="T2" s="5"/>
      <c r="U2" s="5"/>
      <c r="V2" s="5"/>
    </row>
    <row r="3" spans="1:29" ht="12.6" customHeight="1" x14ac:dyDescent="0.2">
      <c r="A3" s="19" t="s">
        <v>38</v>
      </c>
      <c r="B3" s="19"/>
      <c r="C3" s="19"/>
      <c r="D3" s="19"/>
      <c r="E3" s="19"/>
      <c r="F3" s="19"/>
      <c r="G3" s="19"/>
      <c r="H3" s="19"/>
      <c r="I3" s="19"/>
      <c r="J3" s="19"/>
      <c r="K3" s="29"/>
      <c r="L3" s="30"/>
      <c r="M3" s="30"/>
      <c r="N3" s="30"/>
      <c r="O3" s="30"/>
      <c r="P3" s="29"/>
      <c r="Q3" s="29"/>
      <c r="R3" s="29"/>
      <c r="S3" s="29"/>
      <c r="T3" s="29"/>
      <c r="U3" s="29"/>
      <c r="V3" s="5"/>
    </row>
    <row r="4" spans="1:29" ht="3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9"/>
      <c r="M4" s="9"/>
      <c r="N4" s="9"/>
      <c r="O4" s="9"/>
      <c r="P4" s="5"/>
      <c r="Q4" s="5"/>
      <c r="R4" s="5"/>
      <c r="S4" s="5"/>
      <c r="T4" s="21"/>
      <c r="U4" s="5"/>
      <c r="V4" s="5"/>
    </row>
    <row r="5" spans="1:29" ht="50.25" customHeight="1" x14ac:dyDescent="0.2">
      <c r="A5" s="37" t="s">
        <v>39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1</v>
      </c>
      <c r="R5" s="87" t="s">
        <v>33</v>
      </c>
      <c r="S5" s="87" t="s">
        <v>34</v>
      </c>
      <c r="T5" s="38" t="s">
        <v>19</v>
      </c>
      <c r="U5" s="40" t="s">
        <v>30</v>
      </c>
      <c r="V5" s="40" t="s">
        <v>31</v>
      </c>
    </row>
    <row r="6" spans="1:29" ht="3.9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3"/>
      <c r="L6" s="43"/>
      <c r="M6" s="43"/>
      <c r="N6" s="43"/>
      <c r="O6" s="43"/>
      <c r="P6" s="43"/>
      <c r="Q6" s="44"/>
      <c r="R6" s="88"/>
      <c r="S6" s="88"/>
      <c r="T6" s="45"/>
      <c r="U6" s="44"/>
      <c r="V6" s="44"/>
    </row>
    <row r="7" spans="1:29" ht="11.1" customHeight="1" x14ac:dyDescent="0.2">
      <c r="A7" s="36" t="s">
        <v>14</v>
      </c>
      <c r="B7" s="46"/>
      <c r="C7" s="46"/>
      <c r="D7" s="46"/>
      <c r="E7" s="46"/>
      <c r="F7" s="46"/>
      <c r="G7" s="46"/>
      <c r="H7" s="46"/>
      <c r="I7" s="46"/>
      <c r="J7" s="46"/>
      <c r="K7" s="47"/>
      <c r="L7" s="47"/>
      <c r="M7" s="47"/>
      <c r="N7" s="47"/>
      <c r="O7" s="47"/>
      <c r="P7" s="47"/>
      <c r="Q7" s="47">
        <v>48855564.711420469</v>
      </c>
      <c r="R7" s="47">
        <v>22245178.071699001</v>
      </c>
      <c r="S7" s="47">
        <v>3310324.2807191596</v>
      </c>
      <c r="T7" s="47">
        <v>19584283.427999999</v>
      </c>
      <c r="U7" s="47">
        <v>3363846.6500023152</v>
      </c>
      <c r="V7" s="47">
        <v>351932.28100000008</v>
      </c>
      <c r="W7" s="24"/>
      <c r="X7" s="23"/>
      <c r="Y7" s="23"/>
      <c r="Z7" s="23"/>
      <c r="AA7" s="23"/>
      <c r="AB7" s="23"/>
      <c r="AC7" s="23"/>
    </row>
    <row r="8" spans="1:29" ht="11.1" customHeight="1" x14ac:dyDescent="0.2">
      <c r="A8" s="36" t="s">
        <v>15</v>
      </c>
      <c r="B8" s="46"/>
      <c r="C8" s="46"/>
      <c r="D8" s="46"/>
      <c r="E8" s="46"/>
      <c r="F8" s="46"/>
      <c r="G8" s="46"/>
      <c r="H8" s="46"/>
      <c r="I8" s="46"/>
      <c r="J8" s="46"/>
      <c r="K8" s="47"/>
      <c r="L8" s="47"/>
      <c r="M8" s="47"/>
      <c r="N8" s="47"/>
      <c r="O8" s="47"/>
      <c r="P8" s="47"/>
      <c r="Q8" s="47">
        <v>48779776.801420473</v>
      </c>
      <c r="R8" s="47">
        <v>22245148.071699001</v>
      </c>
      <c r="S8" s="47">
        <v>3253344.3707191595</v>
      </c>
      <c r="T8" s="47">
        <v>19568301.427999999</v>
      </c>
      <c r="U8" s="47">
        <v>3361050.6500023152</v>
      </c>
      <c r="V8" s="47">
        <v>351932.28100000008</v>
      </c>
      <c r="W8" s="25"/>
      <c r="X8" s="23"/>
      <c r="Y8" s="23"/>
      <c r="Z8" s="23"/>
      <c r="AA8" s="23"/>
      <c r="AB8" s="23"/>
      <c r="AC8" s="23"/>
    </row>
    <row r="9" spans="1:29" ht="11.1" customHeight="1" x14ac:dyDescent="0.2">
      <c r="A9" s="36" t="s">
        <v>2</v>
      </c>
      <c r="B9" s="46"/>
      <c r="C9" s="46"/>
      <c r="D9" s="46"/>
      <c r="E9" s="46"/>
      <c r="F9" s="46"/>
      <c r="G9" s="46"/>
      <c r="H9" s="46"/>
      <c r="I9" s="46"/>
      <c r="J9" s="46"/>
      <c r="K9" s="47"/>
      <c r="L9" s="47"/>
      <c r="M9" s="47"/>
      <c r="N9" s="47"/>
      <c r="O9" s="47"/>
      <c r="P9" s="47"/>
      <c r="Q9" s="47">
        <v>48063061.541420475</v>
      </c>
      <c r="R9" s="47">
        <v>22237121.386699002</v>
      </c>
      <c r="S9" s="47">
        <v>2689715.9757191595</v>
      </c>
      <c r="T9" s="47">
        <v>19568294.427999999</v>
      </c>
      <c r="U9" s="47">
        <v>3219739.470002315</v>
      </c>
      <c r="V9" s="47">
        <v>348190.28100000008</v>
      </c>
      <c r="W9" s="24"/>
    </row>
    <row r="10" spans="1:29" ht="11.1" customHeight="1" x14ac:dyDescent="0.2">
      <c r="A10" s="32" t="s">
        <v>3</v>
      </c>
      <c r="B10" s="48"/>
      <c r="C10" s="48"/>
      <c r="D10" s="48"/>
      <c r="E10" s="48"/>
      <c r="F10" s="48"/>
      <c r="G10" s="48"/>
      <c r="H10" s="48"/>
      <c r="I10" s="48"/>
      <c r="J10" s="48"/>
      <c r="K10" s="33"/>
      <c r="L10" s="33"/>
      <c r="M10" s="33"/>
      <c r="N10" s="33"/>
      <c r="O10" s="33"/>
      <c r="P10" s="33"/>
      <c r="Q10" s="47">
        <v>2110341.8151670001</v>
      </c>
      <c r="R10" s="33">
        <v>1506358.288167</v>
      </c>
      <c r="S10" s="33">
        <v>35896.934999999998</v>
      </c>
      <c r="T10" s="33">
        <v>515542.21499999985</v>
      </c>
      <c r="U10" s="33">
        <v>52544.377000000008</v>
      </c>
      <c r="V10" s="33" t="s">
        <v>17</v>
      </c>
      <c r="W10" s="24"/>
    </row>
    <row r="11" spans="1:29" ht="11.1" customHeight="1" x14ac:dyDescent="0.2">
      <c r="A11" s="32" t="s">
        <v>4</v>
      </c>
      <c r="B11" s="48"/>
      <c r="C11" s="48"/>
      <c r="D11" s="48"/>
      <c r="E11" s="48"/>
      <c r="F11" s="48"/>
      <c r="G11" s="48"/>
      <c r="H11" s="48"/>
      <c r="I11" s="48"/>
      <c r="J11" s="48"/>
      <c r="K11" s="33"/>
      <c r="L11" s="33"/>
      <c r="M11" s="33"/>
      <c r="N11" s="33"/>
      <c r="O11" s="33"/>
      <c r="P11" s="33"/>
      <c r="Q11" s="47">
        <v>2664407</v>
      </c>
      <c r="R11" s="33" t="s">
        <v>17</v>
      </c>
      <c r="S11" s="33">
        <v>120687</v>
      </c>
      <c r="T11" s="33">
        <v>2521745</v>
      </c>
      <c r="U11" s="33">
        <v>21975</v>
      </c>
      <c r="V11" s="33" t="s">
        <v>17</v>
      </c>
      <c r="W11" s="24"/>
    </row>
    <row r="12" spans="1:29" ht="11.1" customHeight="1" x14ac:dyDescent="0.2">
      <c r="A12" s="32" t="s">
        <v>21</v>
      </c>
      <c r="B12" s="48"/>
      <c r="C12" s="48"/>
      <c r="D12" s="48"/>
      <c r="E12" s="48"/>
      <c r="F12" s="48"/>
      <c r="G12" s="48"/>
      <c r="H12" s="48"/>
      <c r="I12" s="48"/>
      <c r="J12" s="48"/>
      <c r="K12" s="33"/>
      <c r="L12" s="33"/>
      <c r="M12" s="33"/>
      <c r="N12" s="33"/>
      <c r="O12" s="33"/>
      <c r="P12" s="33"/>
      <c r="Q12" s="47">
        <v>34382509.106253475</v>
      </c>
      <c r="R12" s="33">
        <v>20383216.001532003</v>
      </c>
      <c r="S12" s="33">
        <v>1882882.4837191594</v>
      </c>
      <c r="T12" s="33">
        <v>8804153.3029999994</v>
      </c>
      <c r="U12" s="33">
        <v>2964088.9370023152</v>
      </c>
      <c r="V12" s="33">
        <v>348168.38100000005</v>
      </c>
      <c r="W12" s="24"/>
    </row>
    <row r="13" spans="1:29" ht="11.1" customHeight="1" x14ac:dyDescent="0.2">
      <c r="A13" s="32" t="s">
        <v>35</v>
      </c>
      <c r="B13" s="48"/>
      <c r="C13" s="48"/>
      <c r="D13" s="48"/>
      <c r="E13" s="48"/>
      <c r="F13" s="48"/>
      <c r="G13" s="48"/>
      <c r="H13" s="48"/>
      <c r="I13" s="48"/>
      <c r="J13" s="48"/>
      <c r="K13" s="33"/>
      <c r="L13" s="33"/>
      <c r="M13" s="33"/>
      <c r="N13" s="33"/>
      <c r="O13" s="33"/>
      <c r="P13" s="33"/>
      <c r="Q13" s="47">
        <v>1640555.548</v>
      </c>
      <c r="R13" s="33">
        <v>60923.574000000008</v>
      </c>
      <c r="S13" s="33">
        <v>244859.06400000001</v>
      </c>
      <c r="T13" s="33">
        <v>1331411.3499999999</v>
      </c>
      <c r="U13" s="33">
        <v>3361.5600000000004</v>
      </c>
      <c r="V13" s="33" t="s">
        <v>17</v>
      </c>
      <c r="W13" s="24"/>
    </row>
    <row r="14" spans="1:29" ht="11.1" customHeight="1" x14ac:dyDescent="0.2">
      <c r="A14" s="32" t="s">
        <v>5</v>
      </c>
      <c r="B14" s="48"/>
      <c r="C14" s="48"/>
      <c r="D14" s="48"/>
      <c r="E14" s="48"/>
      <c r="F14" s="48"/>
      <c r="G14" s="48"/>
      <c r="H14" s="48"/>
      <c r="I14" s="48"/>
      <c r="J14" s="48"/>
      <c r="K14" s="33"/>
      <c r="L14" s="33"/>
      <c r="M14" s="33"/>
      <c r="N14" s="33"/>
      <c r="O14" s="33"/>
      <c r="P14" s="33"/>
      <c r="Q14" s="47">
        <v>6947425.0720000006</v>
      </c>
      <c r="R14" s="33">
        <v>203850.52300000002</v>
      </c>
      <c r="S14" s="33">
        <v>378333.49300000002</v>
      </c>
      <c r="T14" s="33">
        <v>6188888.5600000005</v>
      </c>
      <c r="U14" s="33">
        <v>176330.59600000005</v>
      </c>
      <c r="V14" s="33">
        <v>21.9</v>
      </c>
      <c r="W14" s="24"/>
    </row>
    <row r="15" spans="1:29" ht="10.5" customHeight="1" x14ac:dyDescent="0.2">
      <c r="A15" s="32" t="s">
        <v>6</v>
      </c>
      <c r="B15" s="48"/>
      <c r="C15" s="48"/>
      <c r="D15" s="48"/>
      <c r="E15" s="48"/>
      <c r="F15" s="48"/>
      <c r="G15" s="48"/>
      <c r="H15" s="48"/>
      <c r="I15" s="48"/>
      <c r="J15" s="48"/>
      <c r="K15" s="33"/>
      <c r="L15" s="33"/>
      <c r="M15" s="33"/>
      <c r="N15" s="33"/>
      <c r="O15" s="33"/>
      <c r="P15" s="33"/>
      <c r="Q15" s="47">
        <v>317823</v>
      </c>
      <c r="R15" s="33">
        <v>82773</v>
      </c>
      <c r="S15" s="33">
        <v>27057</v>
      </c>
      <c r="T15" s="33">
        <v>206554</v>
      </c>
      <c r="U15" s="33">
        <v>1439</v>
      </c>
      <c r="V15" s="33" t="s">
        <v>17</v>
      </c>
      <c r="W15" s="24"/>
    </row>
    <row r="16" spans="1:29" ht="10.5" customHeight="1" x14ac:dyDescent="0.2">
      <c r="A16" s="32" t="s"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33"/>
      <c r="L16" s="33"/>
      <c r="M16" s="33"/>
      <c r="N16" s="33"/>
      <c r="O16" s="33"/>
      <c r="P16" s="33"/>
      <c r="Q16" s="47" t="s">
        <v>17</v>
      </c>
      <c r="R16" s="33" t="s">
        <v>17</v>
      </c>
      <c r="S16" s="33" t="s">
        <v>17</v>
      </c>
      <c r="T16" s="33" t="s">
        <v>17</v>
      </c>
      <c r="U16" s="33" t="s">
        <v>17</v>
      </c>
      <c r="V16" s="33" t="s">
        <v>17</v>
      </c>
      <c r="W16" s="24"/>
    </row>
    <row r="17" spans="1:23" ht="11.1" customHeight="1" x14ac:dyDescent="0.2">
      <c r="A17" s="36" t="s">
        <v>8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  <c r="L17" s="47"/>
      <c r="M17" s="47"/>
      <c r="N17" s="47"/>
      <c r="O17" s="47"/>
      <c r="P17" s="47"/>
      <c r="Q17" s="47">
        <v>716715.26</v>
      </c>
      <c r="R17" s="47">
        <v>8026.6849999999986</v>
      </c>
      <c r="S17" s="47">
        <v>563628.39500000002</v>
      </c>
      <c r="T17" s="47">
        <v>7</v>
      </c>
      <c r="U17" s="47">
        <v>141311.18</v>
      </c>
      <c r="V17" s="47">
        <v>3741.9999999999995</v>
      </c>
      <c r="W17" s="24"/>
    </row>
    <row r="18" spans="1:23" ht="11.1" customHeight="1" x14ac:dyDescent="0.2">
      <c r="A18" s="32" t="s">
        <v>25</v>
      </c>
      <c r="B18" s="48"/>
      <c r="C18" s="48"/>
      <c r="D18" s="48"/>
      <c r="E18" s="48"/>
      <c r="F18" s="48"/>
      <c r="G18" s="48"/>
      <c r="H18" s="48"/>
      <c r="I18" s="48"/>
      <c r="J18" s="48"/>
      <c r="K18" s="33"/>
      <c r="L18" s="33"/>
      <c r="M18" s="33"/>
      <c r="N18" s="33"/>
      <c r="O18" s="33"/>
      <c r="P18" s="33"/>
      <c r="Q18" s="47">
        <v>389240</v>
      </c>
      <c r="R18" s="33" t="s">
        <v>17</v>
      </c>
      <c r="S18" s="33">
        <v>387953</v>
      </c>
      <c r="T18" s="33">
        <v>7</v>
      </c>
      <c r="U18" s="33" t="s">
        <v>17</v>
      </c>
      <c r="V18" s="33">
        <v>1280</v>
      </c>
      <c r="W18" s="24"/>
    </row>
    <row r="19" spans="1:23" ht="11.1" customHeight="1" x14ac:dyDescent="0.2">
      <c r="A19" s="32" t="s">
        <v>26</v>
      </c>
      <c r="B19" s="48"/>
      <c r="C19" s="48"/>
      <c r="D19" s="48"/>
      <c r="E19" s="48"/>
      <c r="F19" s="48"/>
      <c r="G19" s="48"/>
      <c r="H19" s="48"/>
      <c r="I19" s="48"/>
      <c r="J19" s="48"/>
      <c r="K19" s="33"/>
      <c r="L19" s="33"/>
      <c r="M19" s="33"/>
      <c r="N19" s="33"/>
      <c r="O19" s="33"/>
      <c r="P19" s="33"/>
      <c r="Q19" s="47">
        <v>140898.71</v>
      </c>
      <c r="R19" s="33">
        <v>202.97</v>
      </c>
      <c r="S19" s="33">
        <v>137953.81</v>
      </c>
      <c r="T19" s="33" t="s">
        <v>17</v>
      </c>
      <c r="U19" s="33">
        <v>884.07</v>
      </c>
      <c r="V19" s="33">
        <v>1857.86</v>
      </c>
      <c r="W19" s="24"/>
    </row>
    <row r="20" spans="1:23" ht="11.1" customHeight="1" x14ac:dyDescent="0.2">
      <c r="A20" s="32" t="s">
        <v>27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7">
        <v>186576.55</v>
      </c>
      <c r="R20" s="33">
        <v>7823.7149999999983</v>
      </c>
      <c r="S20" s="33">
        <v>37721.584999999992</v>
      </c>
      <c r="T20" s="33" t="s">
        <v>17</v>
      </c>
      <c r="U20" s="33">
        <v>140427.10999999999</v>
      </c>
      <c r="V20" s="33">
        <v>604.14</v>
      </c>
      <c r="W20" s="24"/>
    </row>
    <row r="21" spans="1:23" s="18" customFormat="1" ht="11.1" customHeight="1" x14ac:dyDescent="0.2">
      <c r="A21" s="36" t="s">
        <v>16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  <c r="L21" s="47"/>
      <c r="M21" s="47"/>
      <c r="N21" s="47"/>
      <c r="O21" s="47"/>
      <c r="P21" s="47"/>
      <c r="Q21" s="47">
        <v>75787.91</v>
      </c>
      <c r="R21" s="47">
        <v>30</v>
      </c>
      <c r="S21" s="47">
        <v>56979.91</v>
      </c>
      <c r="T21" s="47">
        <v>15982</v>
      </c>
      <c r="U21" s="47">
        <v>2796</v>
      </c>
      <c r="V21" s="47" t="s">
        <v>17</v>
      </c>
      <c r="W21" s="26"/>
    </row>
    <row r="22" spans="1:23" s="18" customFormat="1" ht="11.1" customHeight="1" x14ac:dyDescent="0.2">
      <c r="A22" s="36" t="s">
        <v>2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47"/>
      <c r="M22" s="47"/>
      <c r="N22" s="47"/>
      <c r="O22" s="47"/>
      <c r="P22" s="47"/>
      <c r="Q22" s="47">
        <v>75423.91</v>
      </c>
      <c r="R22" s="47">
        <v>30</v>
      </c>
      <c r="S22" s="47">
        <v>56615.91</v>
      </c>
      <c r="T22" s="47">
        <v>15982</v>
      </c>
      <c r="U22" s="47">
        <v>2796</v>
      </c>
      <c r="V22" s="47" t="s">
        <v>17</v>
      </c>
      <c r="W22" s="26"/>
    </row>
    <row r="23" spans="1:23" ht="11.1" customHeight="1" x14ac:dyDescent="0.2">
      <c r="A23" s="32" t="s">
        <v>9</v>
      </c>
      <c r="B23" s="48"/>
      <c r="C23" s="48"/>
      <c r="D23" s="48"/>
      <c r="E23" s="48"/>
      <c r="F23" s="48"/>
      <c r="G23" s="48"/>
      <c r="H23" s="48"/>
      <c r="I23" s="48"/>
      <c r="J23" s="48"/>
      <c r="K23" s="33"/>
      <c r="L23" s="33"/>
      <c r="M23" s="33"/>
      <c r="N23" s="33"/>
      <c r="O23" s="33"/>
      <c r="P23" s="33"/>
      <c r="Q23" s="47" t="s">
        <v>17</v>
      </c>
      <c r="R23" s="33" t="s">
        <v>17</v>
      </c>
      <c r="S23" s="33" t="s">
        <v>17</v>
      </c>
      <c r="T23" s="33" t="s">
        <v>17</v>
      </c>
      <c r="U23" s="33" t="s">
        <v>17</v>
      </c>
      <c r="V23" s="33" t="s">
        <v>17</v>
      </c>
      <c r="W23" s="24"/>
    </row>
    <row r="24" spans="1:23" ht="11.1" customHeight="1" x14ac:dyDescent="0.2">
      <c r="A24" s="32" t="s">
        <v>10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7">
        <v>59631.91</v>
      </c>
      <c r="R24" s="33">
        <v>30</v>
      </c>
      <c r="S24" s="33">
        <v>43619.91</v>
      </c>
      <c r="T24" s="33">
        <v>15982</v>
      </c>
      <c r="U24" s="33" t="s">
        <v>17</v>
      </c>
      <c r="V24" s="33" t="s">
        <v>17</v>
      </c>
      <c r="W24" s="24"/>
    </row>
    <row r="25" spans="1:23" ht="11.1" customHeight="1" x14ac:dyDescent="0.2">
      <c r="A25" s="32" t="s">
        <v>11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7">
        <v>7305</v>
      </c>
      <c r="R25" s="33" t="s">
        <v>17</v>
      </c>
      <c r="S25" s="33">
        <v>7291</v>
      </c>
      <c r="T25" s="33" t="s">
        <v>17</v>
      </c>
      <c r="U25" s="33">
        <v>14</v>
      </c>
      <c r="V25" s="33" t="s">
        <v>17</v>
      </c>
      <c r="W25" s="24"/>
    </row>
    <row r="26" spans="1:23" ht="11.1" customHeight="1" x14ac:dyDescent="0.2">
      <c r="A26" s="32" t="s">
        <v>12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7">
        <v>8487</v>
      </c>
      <c r="R26" s="33" t="s">
        <v>17</v>
      </c>
      <c r="S26" s="33">
        <v>5705</v>
      </c>
      <c r="T26" s="33" t="s">
        <v>17</v>
      </c>
      <c r="U26" s="33">
        <v>2782</v>
      </c>
      <c r="V26" s="33" t="s">
        <v>17</v>
      </c>
      <c r="W26" s="24"/>
    </row>
    <row r="27" spans="1:23" s="18" customFormat="1" ht="11.1" customHeight="1" x14ac:dyDescent="0.2">
      <c r="A27" s="36" t="s">
        <v>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>
        <v>364</v>
      </c>
      <c r="R27" s="47" t="s">
        <v>17</v>
      </c>
      <c r="S27" s="47">
        <v>364</v>
      </c>
      <c r="T27" s="47" t="s">
        <v>17</v>
      </c>
      <c r="U27" s="47" t="s">
        <v>17</v>
      </c>
      <c r="V27" s="47" t="s">
        <v>17</v>
      </c>
      <c r="W27" s="26"/>
    </row>
    <row r="28" spans="1:23" ht="11.1" customHeight="1" x14ac:dyDescent="0.2">
      <c r="A28" s="32" t="s">
        <v>13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7">
        <v>364</v>
      </c>
      <c r="R28" s="33" t="s">
        <v>17</v>
      </c>
      <c r="S28" s="33">
        <v>364</v>
      </c>
      <c r="T28" s="33" t="s">
        <v>17</v>
      </c>
      <c r="U28" s="33" t="s">
        <v>17</v>
      </c>
      <c r="V28" s="33" t="s">
        <v>17</v>
      </c>
      <c r="W28" s="24"/>
    </row>
    <row r="29" spans="1:23" ht="3.7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4"/>
    </row>
    <row r="30" spans="1:23" ht="9.9499999999999993" customHeight="1" x14ac:dyDescent="0.2">
      <c r="A30" s="32" t="s">
        <v>23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0"/>
      <c r="U30" s="10"/>
      <c r="V30" s="10"/>
    </row>
    <row r="31" spans="1:23" ht="9.9499999999999993" hidden="1" customHeight="1" x14ac:dyDescent="0.2">
      <c r="A31" s="32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0"/>
      <c r="U31" s="10"/>
      <c r="V31" s="10"/>
    </row>
    <row r="32" spans="1:23" ht="9.9499999999999993" customHeight="1" x14ac:dyDescent="0.2">
      <c r="A32" s="34" t="s">
        <v>20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3"/>
      <c r="T32" s="10"/>
      <c r="U32" s="10"/>
      <c r="V32" s="10"/>
    </row>
    <row r="33" spans="1:22" ht="9.9499999999999993" customHeight="1" x14ac:dyDescent="0.2">
      <c r="A33" s="32" t="s">
        <v>37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0"/>
      <c r="U33" s="10"/>
      <c r="V33" s="10"/>
    </row>
    <row r="34" spans="1:22" ht="9.9499999999999993" customHeight="1" x14ac:dyDescent="0.2">
      <c r="A34" s="36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0"/>
      <c r="U34" s="10"/>
      <c r="V34" s="10"/>
    </row>
    <row r="35" spans="1:22" ht="12.75" x14ac:dyDescent="0.2">
      <c r="A35" s="1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2.75" x14ac:dyDescent="0.2">
      <c r="A36" s="1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2.75" x14ac:dyDescent="0.2">
      <c r="A37" s="1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2.75" x14ac:dyDescent="0.2">
      <c r="A38" s="1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2.75" x14ac:dyDescent="0.2">
      <c r="A39" s="1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2.75" x14ac:dyDescent="0.2">
      <c r="A40" s="1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.75" x14ac:dyDescent="0.2">
      <c r="A41" s="1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3.9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9.6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6.5" customHeight="1" x14ac:dyDescent="0.2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31"/>
    </row>
    <row r="45" spans="1:22" ht="9.1999999999999993" customHeight="1" x14ac:dyDescent="0.2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9.1999999999999993" customHeight="1" x14ac:dyDescent="0.2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9.1999999999999993" customHeight="1" x14ac:dyDescent="0.2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9.1999999999999993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4"/>
      <c r="L48" s="4"/>
      <c r="M48" s="4"/>
      <c r="N48" s="4"/>
      <c r="O48" s="4"/>
      <c r="P48" s="5"/>
      <c r="Q48" s="5"/>
      <c r="R48" s="5"/>
      <c r="S48" s="5"/>
      <c r="T48" s="5"/>
      <c r="U48" s="5"/>
      <c r="V48" s="5"/>
    </row>
    <row r="49" spans="1:24" ht="9.1999999999999993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4"/>
      <c r="L49" s="4"/>
      <c r="M49" s="4"/>
      <c r="N49" s="4"/>
      <c r="O49" s="4"/>
      <c r="P49" s="5"/>
      <c r="Q49" s="5"/>
      <c r="R49" s="5"/>
      <c r="S49" s="5"/>
      <c r="T49" s="5"/>
      <c r="U49" s="5"/>
      <c r="V49" s="5"/>
    </row>
    <row r="50" spans="1:24" ht="9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24" ht="9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24" s="15" customFormat="1" ht="12.6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3"/>
      <c r="X52" s="3"/>
    </row>
    <row r="53" spans="1:24" s="15" customFormat="1" ht="12.6" customHeight="1" x14ac:dyDescent="0.2"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3"/>
      <c r="X53" s="3"/>
    </row>
    <row r="54" spans="1:24" s="15" customFormat="1" ht="12.6" customHeight="1" x14ac:dyDescent="0.2"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3"/>
      <c r="X54" s="3"/>
    </row>
    <row r="55" spans="1:24" s="15" customFormat="1" ht="12.6" customHeight="1" x14ac:dyDescent="0.2"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3"/>
      <c r="X55" s="3"/>
    </row>
    <row r="56" spans="1:24" s="15" customFormat="1" ht="12.6" customHeight="1" x14ac:dyDescent="0.2"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3"/>
      <c r="X56" s="3"/>
    </row>
    <row r="57" spans="1:24" s="15" customFormat="1" ht="12.6" customHeight="1" x14ac:dyDescent="0.2">
      <c r="L57" s="16"/>
      <c r="M57" s="16"/>
      <c r="N57" s="16"/>
      <c r="O57" s="16"/>
      <c r="P57" s="16"/>
      <c r="Q57" s="16"/>
      <c r="R57" s="16"/>
      <c r="S57" s="16"/>
      <c r="T57" s="16"/>
      <c r="U57" s="17"/>
      <c r="V57" s="17"/>
      <c r="W57" s="3"/>
      <c r="X57" s="3"/>
    </row>
    <row r="71" spans="1:24" s="6" customFormat="1" ht="12.6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1"/>
      <c r="L71" s="4"/>
      <c r="M71" s="4"/>
      <c r="N71" s="4"/>
      <c r="O71" s="4"/>
      <c r="W71" s="3"/>
      <c r="X71" s="3"/>
    </row>
    <row r="72" spans="1:24" s="6" customFormat="1" ht="12.6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1"/>
      <c r="L72" s="4"/>
      <c r="M72" s="4"/>
      <c r="N72" s="4"/>
      <c r="O72" s="4"/>
      <c r="W72" s="3"/>
      <c r="X72" s="3"/>
    </row>
    <row r="73" spans="1:24" s="6" customFormat="1" ht="12.6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1"/>
      <c r="L73" s="4"/>
      <c r="M73" s="4"/>
      <c r="N73" s="4"/>
      <c r="O73" s="4"/>
      <c r="W73" s="3"/>
      <c r="X73" s="3"/>
    </row>
    <row r="74" spans="1:24" s="6" customFormat="1" ht="12.6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1"/>
      <c r="L74" s="4"/>
      <c r="M74" s="4"/>
      <c r="N74" s="4"/>
      <c r="O74" s="4"/>
      <c r="W74" s="3"/>
      <c r="X74" s="3"/>
    </row>
    <row r="75" spans="1:24" s="6" customFormat="1" ht="12.6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1"/>
      <c r="L75" s="4"/>
      <c r="M75" s="4"/>
      <c r="N75" s="4"/>
      <c r="O75" s="4"/>
      <c r="W75" s="3"/>
      <c r="X75" s="3"/>
    </row>
    <row r="76" spans="1:24" s="6" customFormat="1" ht="12.6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1"/>
      <c r="L76" s="4"/>
      <c r="M76" s="4"/>
      <c r="N76" s="4"/>
      <c r="O76" s="4"/>
      <c r="W76" s="3"/>
      <c r="X76" s="3"/>
    </row>
    <row r="77" spans="1:24" s="6" customFormat="1" ht="12.6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1"/>
      <c r="L77" s="4"/>
      <c r="M77" s="4"/>
      <c r="N77" s="4"/>
      <c r="O77" s="4"/>
      <c r="W77" s="3"/>
      <c r="X77" s="3"/>
    </row>
    <row r="78" spans="1:24" s="6" customFormat="1" ht="12.6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1"/>
      <c r="L78" s="4"/>
      <c r="M78" s="4"/>
      <c r="N78" s="4"/>
      <c r="O78" s="4"/>
      <c r="W78" s="3"/>
      <c r="X78" s="3"/>
    </row>
    <row r="79" spans="1:24" s="6" customFormat="1" ht="12.6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1"/>
      <c r="L79" s="4"/>
      <c r="M79" s="4"/>
      <c r="N79" s="4"/>
      <c r="O79" s="4"/>
      <c r="W79" s="3"/>
      <c r="X79" s="3"/>
    </row>
    <row r="80" spans="1:24" s="6" customFormat="1" ht="12.6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1"/>
      <c r="L80" s="4"/>
      <c r="M80" s="4"/>
      <c r="N80" s="4"/>
      <c r="O80" s="4"/>
      <c r="W80" s="3"/>
      <c r="X80" s="3"/>
    </row>
    <row r="81" spans="1:24" s="6" customFormat="1" ht="12.6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1"/>
      <c r="L81" s="4"/>
      <c r="M81" s="4"/>
      <c r="N81" s="4"/>
      <c r="O81" s="4"/>
      <c r="W81" s="3"/>
      <c r="X81" s="3"/>
    </row>
    <row r="82" spans="1:24" s="6" customFormat="1" ht="12.6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1"/>
      <c r="L82" s="4"/>
      <c r="M82" s="4"/>
      <c r="N82" s="4"/>
      <c r="O82" s="4"/>
      <c r="W82" s="3"/>
      <c r="X82" s="3"/>
    </row>
    <row r="83" spans="1:24" s="6" customFormat="1" ht="12.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1"/>
      <c r="L83" s="4"/>
      <c r="M83" s="4"/>
      <c r="N83" s="4"/>
      <c r="O83" s="4"/>
      <c r="W83" s="3"/>
      <c r="X83" s="3"/>
    </row>
    <row r="84" spans="1:24" s="6" customFormat="1" ht="12.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1"/>
      <c r="L84" s="4"/>
      <c r="M84" s="4"/>
      <c r="N84" s="4"/>
      <c r="O84" s="4"/>
      <c r="W84" s="3"/>
      <c r="X84" s="3"/>
    </row>
    <row r="85" spans="1:24" s="6" customFormat="1" ht="12.6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1"/>
      <c r="L85" s="4"/>
      <c r="M85" s="4"/>
      <c r="N85" s="4"/>
      <c r="O85" s="4"/>
      <c r="W85" s="3"/>
      <c r="X85" s="3"/>
    </row>
    <row r="86" spans="1:24" s="6" customFormat="1" ht="12.6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1"/>
      <c r="L86" s="4"/>
      <c r="M86" s="4"/>
      <c r="N86" s="4"/>
      <c r="O86" s="4"/>
      <c r="W86" s="3"/>
      <c r="X86" s="3"/>
    </row>
    <row r="87" spans="1:24" s="6" customFormat="1" ht="12.6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1"/>
      <c r="L87" s="4"/>
      <c r="M87" s="4"/>
      <c r="N87" s="4"/>
      <c r="O87" s="4"/>
      <c r="W87" s="3"/>
      <c r="X87" s="3"/>
    </row>
    <row r="88" spans="1:24" s="6" customFormat="1" ht="12.6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1"/>
      <c r="L88" s="4"/>
      <c r="M88" s="4"/>
      <c r="N88" s="4"/>
      <c r="O88" s="4"/>
      <c r="W88" s="3"/>
      <c r="X88" s="3"/>
    </row>
  </sheetData>
  <mergeCells count="3">
    <mergeCell ref="R5:R6"/>
    <mergeCell ref="S5:S6"/>
    <mergeCell ref="A44:U44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view="pageBreakPreview" zoomScale="115" zoomScaleNormal="140" zoomScaleSheetLayoutView="11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XFD4"/>
    </sheetView>
  </sheetViews>
  <sheetFormatPr baseColWidth="10" defaultColWidth="8.28515625" defaultRowHeight="12.6" customHeight="1" x14ac:dyDescent="0.2"/>
  <cols>
    <col min="1" max="1" width="33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144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6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85" t="s">
        <v>19</v>
      </c>
      <c r="F5" s="85" t="s">
        <v>30</v>
      </c>
      <c r="G5" s="85" t="s">
        <v>31</v>
      </c>
    </row>
    <row r="6" spans="1:14" ht="3.95" customHeight="1" x14ac:dyDescent="0.2">
      <c r="A6" s="72"/>
      <c r="B6" s="69"/>
      <c r="C6" s="92"/>
      <c r="D6" s="92"/>
      <c r="E6" s="86"/>
      <c r="F6" s="69"/>
      <c r="G6" s="69"/>
    </row>
    <row r="7" spans="1:14" ht="13.5" customHeight="1" x14ac:dyDescent="0.2">
      <c r="A7" s="73" t="s">
        <v>136</v>
      </c>
      <c r="B7" s="94"/>
      <c r="C7" s="95"/>
      <c r="D7" s="96"/>
      <c r="E7" s="96"/>
      <c r="F7" s="96"/>
      <c r="G7" s="96"/>
    </row>
    <row r="8" spans="1:14" ht="15" customHeight="1" x14ac:dyDescent="0.2">
      <c r="A8" s="74" t="s">
        <v>14</v>
      </c>
      <c r="B8" s="97">
        <f t="shared" ref="B8:B20" si="0">+SUM(C8:G8)</f>
        <v>47635493.043083474</v>
      </c>
      <c r="C8" s="97">
        <f>+C9+'[1]20.22 2020 C'!C23</f>
        <v>133454.02500000002</v>
      </c>
      <c r="D8" s="97">
        <f>+D9+'[1]20.22 2020 C'!D23</f>
        <v>325202.57300000003</v>
      </c>
      <c r="E8" s="97">
        <f>+E9+'[1]20.22 2020 C'!E23</f>
        <v>22079039.253999997</v>
      </c>
      <c r="F8" s="97">
        <f>+F9+'[1]20.22 2020 C'!F23</f>
        <v>25097797.19108348</v>
      </c>
      <c r="G8" s="100">
        <f>+G9+'[1]20.22 2020 C'!G23</f>
        <v>0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97">
        <f t="shared" si="0"/>
        <v>46672479.090446547</v>
      </c>
      <c r="C9" s="97">
        <f>+SUM(C10:C46,'[1]20.22 2020 C'!C8:C22)</f>
        <v>133454.02500000002</v>
      </c>
      <c r="D9" s="97">
        <f>+SUM(D10:D46,'[1]20.22 2020 C'!D8:D22)</f>
        <v>325202.57300000003</v>
      </c>
      <c r="E9" s="97">
        <f>+SUM(E10:E46,'[1]20.22 2020 C'!E8:E22)</f>
        <v>22079039.253999997</v>
      </c>
      <c r="F9" s="97">
        <f>+SUM(F10:F46,'[1]20.22 2020 C'!F8:F22)</f>
        <v>24134783.238446545</v>
      </c>
      <c r="G9" s="100">
        <f>+SUM(G10:G46,'[1]20.22 2020 C'!G8:G22)</f>
        <v>0</v>
      </c>
      <c r="H9" s="83"/>
      <c r="I9" s="83"/>
      <c r="J9" s="83"/>
      <c r="K9" s="83"/>
      <c r="L9" s="83"/>
    </row>
    <row r="10" spans="1:14" ht="11.1" customHeight="1" x14ac:dyDescent="0.2">
      <c r="A10" s="62" t="s">
        <v>49</v>
      </c>
      <c r="B10" s="100">
        <f t="shared" si="0"/>
        <v>0</v>
      </c>
      <c r="C10" s="63"/>
      <c r="D10" s="63"/>
      <c r="E10" s="63"/>
      <c r="F10" s="63"/>
      <c r="G10" s="98"/>
      <c r="H10" s="24"/>
    </row>
    <row r="11" spans="1:14" ht="11.1" customHeight="1" x14ac:dyDescent="0.2">
      <c r="A11" s="99" t="s">
        <v>50</v>
      </c>
      <c r="B11" s="97">
        <f t="shared" si="0"/>
        <v>1229633.5010000004</v>
      </c>
      <c r="C11" s="98" t="s">
        <v>17</v>
      </c>
      <c r="D11" s="98" t="s">
        <v>17</v>
      </c>
      <c r="E11" s="98" t="s">
        <v>17</v>
      </c>
      <c r="F11" s="63">
        <v>1229633.5010000004</v>
      </c>
      <c r="G11" s="98" t="s">
        <v>17</v>
      </c>
      <c r="H11" s="24"/>
    </row>
    <row r="12" spans="1:14" ht="11.1" customHeight="1" x14ac:dyDescent="0.2">
      <c r="A12" s="99" t="s">
        <v>51</v>
      </c>
      <c r="B12" s="97">
        <f t="shared" si="0"/>
        <v>1430316.3889999997</v>
      </c>
      <c r="C12" s="98" t="s">
        <v>17</v>
      </c>
      <c r="D12" s="98" t="s">
        <v>17</v>
      </c>
      <c r="E12" s="98" t="s">
        <v>17</v>
      </c>
      <c r="F12" s="63">
        <v>1430316.3889999997</v>
      </c>
      <c r="G12" s="98" t="s">
        <v>17</v>
      </c>
      <c r="H12" s="24"/>
    </row>
    <row r="13" spans="1:14" ht="11.1" customHeight="1" x14ac:dyDescent="0.2">
      <c r="A13" s="62" t="s">
        <v>52</v>
      </c>
      <c r="B13" s="100"/>
      <c r="C13" s="63"/>
      <c r="D13" s="63"/>
      <c r="E13" s="63"/>
      <c r="F13" s="63"/>
      <c r="G13" s="98"/>
      <c r="H13" s="24"/>
    </row>
    <row r="14" spans="1:14" ht="11.1" customHeight="1" x14ac:dyDescent="0.2">
      <c r="A14" s="99" t="s">
        <v>53</v>
      </c>
      <c r="B14" s="100">
        <f t="shared" si="0"/>
        <v>0</v>
      </c>
      <c r="C14" s="98"/>
      <c r="D14" s="98"/>
      <c r="E14" s="98"/>
      <c r="F14" s="98"/>
      <c r="G14" s="98"/>
      <c r="H14" s="24"/>
    </row>
    <row r="15" spans="1:14" ht="11.1" customHeight="1" x14ac:dyDescent="0.2">
      <c r="A15" s="62" t="s">
        <v>54</v>
      </c>
      <c r="B15" s="100"/>
      <c r="C15" s="63"/>
      <c r="D15" s="63"/>
      <c r="E15" s="63"/>
      <c r="F15" s="63"/>
      <c r="G15" s="98"/>
      <c r="H15" s="24"/>
    </row>
    <row r="16" spans="1:14" ht="11.1" customHeight="1" x14ac:dyDescent="0.2">
      <c r="A16" s="99" t="s">
        <v>55</v>
      </c>
      <c r="B16" s="97">
        <f t="shared" si="0"/>
        <v>516452.08999999997</v>
      </c>
      <c r="C16" s="98" t="s">
        <v>17</v>
      </c>
      <c r="D16" s="98" t="s">
        <v>17</v>
      </c>
      <c r="E16" s="98" t="s">
        <v>17</v>
      </c>
      <c r="F16" s="63">
        <v>516452.08999999997</v>
      </c>
      <c r="G16" s="98" t="s">
        <v>17</v>
      </c>
      <c r="H16" s="24"/>
    </row>
    <row r="17" spans="1:8" ht="11.1" customHeight="1" x14ac:dyDescent="0.2">
      <c r="A17" s="99" t="s">
        <v>56</v>
      </c>
      <c r="B17" s="97">
        <f t="shared" si="0"/>
        <v>3297738.7009999994</v>
      </c>
      <c r="C17" s="98" t="s">
        <v>17</v>
      </c>
      <c r="D17" s="98" t="s">
        <v>17</v>
      </c>
      <c r="E17" s="63">
        <v>3297738.7009999994</v>
      </c>
      <c r="F17" s="98" t="s">
        <v>17</v>
      </c>
      <c r="G17" s="98" t="s">
        <v>17</v>
      </c>
      <c r="H17" s="24"/>
    </row>
    <row r="18" spans="1:8" ht="11.1" customHeight="1" x14ac:dyDescent="0.2">
      <c r="A18" s="99" t="s">
        <v>57</v>
      </c>
      <c r="B18" s="97">
        <f t="shared" si="0"/>
        <v>17442.77</v>
      </c>
      <c r="C18" s="98" t="s">
        <v>17</v>
      </c>
      <c r="D18" s="98" t="s">
        <v>17</v>
      </c>
      <c r="E18" s="63">
        <v>17442.77</v>
      </c>
      <c r="F18" s="98" t="s">
        <v>17</v>
      </c>
      <c r="G18" s="98" t="s">
        <v>17</v>
      </c>
      <c r="H18" s="24"/>
    </row>
    <row r="19" spans="1:8" ht="11.1" customHeight="1" x14ac:dyDescent="0.2">
      <c r="A19" s="62" t="s">
        <v>58</v>
      </c>
      <c r="B19" s="97"/>
      <c r="C19" s="63"/>
      <c r="D19" s="63"/>
      <c r="E19" s="63"/>
      <c r="F19" s="63"/>
      <c r="G19" s="98"/>
      <c r="H19" s="24"/>
    </row>
    <row r="20" spans="1:8" ht="11.1" customHeight="1" x14ac:dyDescent="0.2">
      <c r="A20" s="99" t="s">
        <v>59</v>
      </c>
      <c r="B20" s="97">
        <f t="shared" si="0"/>
        <v>409484.99799999991</v>
      </c>
      <c r="C20" s="98" t="s">
        <v>17</v>
      </c>
      <c r="D20" s="98" t="s">
        <v>17</v>
      </c>
      <c r="E20" s="98" t="s">
        <v>17</v>
      </c>
      <c r="F20" s="63">
        <v>409484.99799999991</v>
      </c>
      <c r="G20" s="98" t="s">
        <v>17</v>
      </c>
      <c r="H20" s="24"/>
    </row>
    <row r="21" spans="1:8" ht="11.1" customHeight="1" x14ac:dyDescent="0.2">
      <c r="A21" s="62" t="s">
        <v>43</v>
      </c>
      <c r="B21" s="97"/>
      <c r="C21" s="98"/>
      <c r="D21" s="98"/>
      <c r="E21" s="98"/>
      <c r="F21" s="63"/>
      <c r="G21" s="98"/>
      <c r="H21" s="24"/>
    </row>
    <row r="22" spans="1:8" ht="11.1" customHeight="1" x14ac:dyDescent="0.2">
      <c r="A22" s="99" t="s">
        <v>60</v>
      </c>
      <c r="B22" s="100">
        <f t="shared" ref="B22:B33" si="1">+SUM(C22:G22)</f>
        <v>277680.30700000003</v>
      </c>
      <c r="C22" s="98" t="s">
        <v>17</v>
      </c>
      <c r="D22" s="98" t="s">
        <v>17</v>
      </c>
      <c r="E22" s="98" t="s">
        <v>17</v>
      </c>
      <c r="F22" s="63">
        <v>277680.30700000003</v>
      </c>
      <c r="G22" s="98" t="s">
        <v>17</v>
      </c>
      <c r="H22" s="24"/>
    </row>
    <row r="23" spans="1:8" ht="11.1" customHeight="1" x14ac:dyDescent="0.2">
      <c r="A23" s="62" t="s">
        <v>10</v>
      </c>
      <c r="B23" s="97"/>
      <c r="C23" s="98"/>
      <c r="D23" s="63"/>
      <c r="E23" s="63"/>
      <c r="F23" s="63"/>
      <c r="G23" s="98"/>
      <c r="H23" s="24"/>
    </row>
    <row r="24" spans="1:8" ht="11.1" customHeight="1" x14ac:dyDescent="0.2">
      <c r="A24" s="99" t="s">
        <v>61</v>
      </c>
      <c r="B24" s="97">
        <f t="shared" si="1"/>
        <v>347701.59600000002</v>
      </c>
      <c r="C24" s="98" t="s">
        <v>17</v>
      </c>
      <c r="D24" s="63">
        <v>318073.99300000002</v>
      </c>
      <c r="E24" s="63">
        <v>29627.602999999999</v>
      </c>
      <c r="F24" s="98" t="s">
        <v>17</v>
      </c>
      <c r="G24" s="98" t="s">
        <v>17</v>
      </c>
      <c r="H24" s="24"/>
    </row>
    <row r="25" spans="1:8" ht="11.1" customHeight="1" x14ac:dyDescent="0.2">
      <c r="A25" s="99" t="s">
        <v>62</v>
      </c>
      <c r="B25" s="97">
        <f t="shared" si="1"/>
        <v>170550.649</v>
      </c>
      <c r="C25" s="98" t="s">
        <v>17</v>
      </c>
      <c r="D25" s="98" t="s">
        <v>17</v>
      </c>
      <c r="E25" s="98" t="s">
        <v>17</v>
      </c>
      <c r="F25" s="63">
        <v>170550.649</v>
      </c>
      <c r="G25" s="98" t="s">
        <v>17</v>
      </c>
      <c r="H25" s="24"/>
    </row>
    <row r="26" spans="1:8" ht="11.1" customHeight="1" x14ac:dyDescent="0.2">
      <c r="A26" s="99" t="s">
        <v>63</v>
      </c>
      <c r="B26" s="97">
        <f t="shared" si="1"/>
        <v>41028.680000000008</v>
      </c>
      <c r="C26" s="98" t="s">
        <v>17</v>
      </c>
      <c r="D26" s="98" t="s">
        <v>17</v>
      </c>
      <c r="E26" s="98" t="s">
        <v>17</v>
      </c>
      <c r="F26" s="63">
        <v>41028.680000000008</v>
      </c>
      <c r="G26" s="98" t="s">
        <v>17</v>
      </c>
      <c r="H26" s="24"/>
    </row>
    <row r="27" spans="1:8" ht="11.1" customHeight="1" x14ac:dyDescent="0.2">
      <c r="A27" s="99" t="s">
        <v>64</v>
      </c>
      <c r="B27" s="100">
        <f t="shared" si="1"/>
        <v>0</v>
      </c>
      <c r="C27" s="98" t="s">
        <v>17</v>
      </c>
      <c r="D27" s="98" t="s">
        <v>17</v>
      </c>
      <c r="E27" s="98" t="s">
        <v>17</v>
      </c>
      <c r="F27" s="98" t="s">
        <v>17</v>
      </c>
      <c r="G27" s="98" t="s">
        <v>17</v>
      </c>
      <c r="H27" s="24"/>
    </row>
    <row r="28" spans="1:8" ht="11.1" customHeight="1" x14ac:dyDescent="0.2">
      <c r="A28" s="62" t="s">
        <v>65</v>
      </c>
      <c r="B28" s="100"/>
      <c r="C28" s="98"/>
      <c r="D28" s="98"/>
      <c r="E28" s="98"/>
      <c r="F28" s="98"/>
      <c r="G28" s="98"/>
      <c r="H28" s="24"/>
    </row>
    <row r="29" spans="1:8" ht="11.1" customHeight="1" x14ac:dyDescent="0.2">
      <c r="A29" s="99" t="s">
        <v>66</v>
      </c>
      <c r="B29" s="97">
        <f t="shared" si="1"/>
        <v>2433805.1799999997</v>
      </c>
      <c r="C29" s="98" t="s">
        <v>17</v>
      </c>
      <c r="D29" s="98" t="s">
        <v>17</v>
      </c>
      <c r="E29" s="63">
        <v>2433805.1799999997</v>
      </c>
      <c r="F29" s="98" t="s">
        <v>17</v>
      </c>
      <c r="G29" s="98" t="s">
        <v>17</v>
      </c>
      <c r="H29" s="24"/>
    </row>
    <row r="30" spans="1:8" ht="11.1" customHeight="1" x14ac:dyDescent="0.2">
      <c r="A30" s="62" t="s">
        <v>11</v>
      </c>
      <c r="B30" s="100"/>
      <c r="C30" s="98"/>
      <c r="D30" s="98"/>
      <c r="E30" s="98"/>
      <c r="F30" s="98"/>
      <c r="G30" s="98"/>
      <c r="H30" s="24"/>
    </row>
    <row r="31" spans="1:8" ht="11.1" customHeight="1" x14ac:dyDescent="0.2">
      <c r="A31" s="99" t="s">
        <v>67</v>
      </c>
      <c r="B31" s="100">
        <f t="shared" si="1"/>
        <v>0</v>
      </c>
      <c r="C31" s="98" t="s">
        <v>17</v>
      </c>
      <c r="D31" s="98" t="s">
        <v>17</v>
      </c>
      <c r="E31" s="98" t="s">
        <v>17</v>
      </c>
      <c r="F31" s="98" t="s">
        <v>17</v>
      </c>
      <c r="G31" s="98" t="s">
        <v>17</v>
      </c>
      <c r="H31" s="24"/>
    </row>
    <row r="32" spans="1:8" ht="11.1" customHeight="1" x14ac:dyDescent="0.2">
      <c r="A32" s="99" t="s">
        <v>68</v>
      </c>
      <c r="B32" s="97">
        <f t="shared" si="1"/>
        <v>74922.010999999999</v>
      </c>
      <c r="C32" s="98" t="s">
        <v>17</v>
      </c>
      <c r="D32" s="98" t="s">
        <v>17</v>
      </c>
      <c r="E32" s="98" t="s">
        <v>17</v>
      </c>
      <c r="F32" s="63">
        <v>74922.010999999999</v>
      </c>
      <c r="G32" s="98" t="s">
        <v>17</v>
      </c>
      <c r="H32" s="24"/>
    </row>
    <row r="33" spans="1:8" ht="11.1" customHeight="1" x14ac:dyDescent="0.2">
      <c r="A33" s="99" t="s">
        <v>69</v>
      </c>
      <c r="B33" s="97">
        <f t="shared" si="1"/>
        <v>166956.41599999997</v>
      </c>
      <c r="C33" s="98" t="s">
        <v>17</v>
      </c>
      <c r="D33" s="98" t="s">
        <v>17</v>
      </c>
      <c r="E33" s="98" t="s">
        <v>17</v>
      </c>
      <c r="F33" s="63">
        <v>166956.41599999997</v>
      </c>
      <c r="G33" s="98" t="s">
        <v>17</v>
      </c>
      <c r="H33" s="24"/>
    </row>
    <row r="34" spans="1:8" ht="11.1" customHeight="1" x14ac:dyDescent="0.2">
      <c r="A34" s="62" t="s">
        <v>133</v>
      </c>
      <c r="B34" s="97"/>
      <c r="C34" s="63"/>
      <c r="D34" s="63"/>
      <c r="E34" s="63"/>
      <c r="F34" s="63"/>
      <c r="G34" s="63"/>
      <c r="H34" s="24"/>
    </row>
    <row r="35" spans="1:8" ht="11.1" customHeight="1" x14ac:dyDescent="0.2">
      <c r="A35" s="99" t="s">
        <v>71</v>
      </c>
      <c r="B35" s="97">
        <f t="shared" ref="B35:B45" si="2">+SUM(C35:G35)</f>
        <v>43669.116999999998</v>
      </c>
      <c r="C35" s="98" t="s">
        <v>17</v>
      </c>
      <c r="D35" s="98" t="s">
        <v>17</v>
      </c>
      <c r="E35" s="98" t="s">
        <v>17</v>
      </c>
      <c r="F35" s="63">
        <v>43669.116999999998</v>
      </c>
      <c r="G35" s="98" t="s">
        <v>17</v>
      </c>
      <c r="H35" s="24"/>
    </row>
    <row r="36" spans="1:8" ht="11.1" customHeight="1" x14ac:dyDescent="0.2">
      <c r="A36" s="99" t="s">
        <v>72</v>
      </c>
      <c r="B36" s="97">
        <f t="shared" si="2"/>
        <v>5314092.7628721725</v>
      </c>
      <c r="C36" s="98" t="s">
        <v>17</v>
      </c>
      <c r="D36" s="98" t="s">
        <v>17</v>
      </c>
      <c r="E36" s="98" t="s">
        <v>17</v>
      </c>
      <c r="F36" s="63">
        <v>5314092.7628721725</v>
      </c>
      <c r="G36" s="98" t="s">
        <v>17</v>
      </c>
      <c r="H36" s="24"/>
    </row>
    <row r="37" spans="1:8" ht="11.1" customHeight="1" x14ac:dyDescent="0.2">
      <c r="A37" s="99" t="s">
        <v>73</v>
      </c>
      <c r="B37" s="97">
        <f t="shared" si="2"/>
        <v>325803.28900000011</v>
      </c>
      <c r="C37" s="98" t="s">
        <v>17</v>
      </c>
      <c r="D37" s="98" t="s">
        <v>17</v>
      </c>
      <c r="E37" s="98" t="s">
        <v>17</v>
      </c>
      <c r="F37" s="63">
        <v>325803.28900000011</v>
      </c>
      <c r="G37" s="98" t="s">
        <v>17</v>
      </c>
      <c r="H37" s="24"/>
    </row>
    <row r="38" spans="1:8" ht="11.1" customHeight="1" x14ac:dyDescent="0.2">
      <c r="A38" s="99" t="s">
        <v>74</v>
      </c>
      <c r="B38" s="97">
        <f t="shared" si="2"/>
        <v>709595.35526800994</v>
      </c>
      <c r="C38" s="98" t="s">
        <v>17</v>
      </c>
      <c r="D38" s="98" t="s">
        <v>17</v>
      </c>
      <c r="E38" s="98" t="s">
        <v>17</v>
      </c>
      <c r="F38" s="63">
        <v>709595.35526800994</v>
      </c>
      <c r="G38" s="98" t="s">
        <v>17</v>
      </c>
      <c r="H38" s="24"/>
    </row>
    <row r="39" spans="1:8" ht="11.1" customHeight="1" x14ac:dyDescent="0.2">
      <c r="A39" s="99" t="s">
        <v>75</v>
      </c>
      <c r="B39" s="97">
        <f t="shared" si="2"/>
        <v>4717.8420000000006</v>
      </c>
      <c r="C39" s="98" t="s">
        <v>17</v>
      </c>
      <c r="D39" s="98" t="s">
        <v>17</v>
      </c>
      <c r="E39" s="98" t="s">
        <v>17</v>
      </c>
      <c r="F39" s="63">
        <v>4717.8420000000006</v>
      </c>
      <c r="G39" s="98" t="s">
        <v>17</v>
      </c>
      <c r="H39" s="24"/>
    </row>
    <row r="40" spans="1:8" ht="11.1" customHeight="1" x14ac:dyDescent="0.2">
      <c r="A40" s="99" t="s">
        <v>77</v>
      </c>
      <c r="B40" s="97">
        <f t="shared" si="2"/>
        <v>117969.11514918912</v>
      </c>
      <c r="C40" s="98" t="s">
        <v>17</v>
      </c>
      <c r="D40" s="98" t="s">
        <v>17</v>
      </c>
      <c r="E40" s="98" t="s">
        <v>17</v>
      </c>
      <c r="F40" s="63">
        <v>117969.11514918912</v>
      </c>
      <c r="G40" s="98" t="s">
        <v>17</v>
      </c>
      <c r="H40" s="24"/>
    </row>
    <row r="41" spans="1:8" ht="11.1" customHeight="1" x14ac:dyDescent="0.2">
      <c r="A41" s="99" t="s">
        <v>76</v>
      </c>
      <c r="B41" s="97">
        <f t="shared" si="2"/>
        <v>19735.252999999997</v>
      </c>
      <c r="C41" s="98" t="s">
        <v>17</v>
      </c>
      <c r="D41" s="98" t="s">
        <v>17</v>
      </c>
      <c r="E41" s="98" t="s">
        <v>17</v>
      </c>
      <c r="F41" s="63">
        <v>19735.252999999997</v>
      </c>
      <c r="G41" s="98" t="s">
        <v>17</v>
      </c>
      <c r="H41" s="24"/>
    </row>
    <row r="42" spans="1:8" ht="11.1" customHeight="1" x14ac:dyDescent="0.2">
      <c r="A42" s="99" t="s">
        <v>78</v>
      </c>
      <c r="B42" s="97">
        <f t="shared" si="2"/>
        <v>540816.978</v>
      </c>
      <c r="C42" s="98" t="s">
        <v>17</v>
      </c>
      <c r="D42" s="98" t="s">
        <v>17</v>
      </c>
      <c r="E42" s="98" t="s">
        <v>17</v>
      </c>
      <c r="F42" s="63">
        <v>540816.978</v>
      </c>
      <c r="G42" s="98" t="s">
        <v>17</v>
      </c>
      <c r="H42" s="24"/>
    </row>
    <row r="43" spans="1:8" ht="11.1" customHeight="1" x14ac:dyDescent="0.2">
      <c r="A43" s="99" t="s">
        <v>79</v>
      </c>
      <c r="B43" s="97">
        <f t="shared" si="2"/>
        <v>2190571.773000001</v>
      </c>
      <c r="C43" s="98" t="s">
        <v>17</v>
      </c>
      <c r="D43" s="98" t="s">
        <v>17</v>
      </c>
      <c r="E43" s="98" t="s">
        <v>17</v>
      </c>
      <c r="F43" s="63">
        <v>2190571.773000001</v>
      </c>
      <c r="G43" s="98" t="s">
        <v>17</v>
      </c>
      <c r="H43" s="24"/>
    </row>
    <row r="44" spans="1:8" ht="11.1" customHeight="1" x14ac:dyDescent="0.2">
      <c r="A44" s="99" t="s">
        <v>80</v>
      </c>
      <c r="B44" s="97">
        <f t="shared" si="2"/>
        <v>772773.02000000014</v>
      </c>
      <c r="C44" s="98" t="s">
        <v>17</v>
      </c>
      <c r="D44" s="98" t="s">
        <v>17</v>
      </c>
      <c r="E44" s="63">
        <v>772773.02000000014</v>
      </c>
      <c r="F44" s="98" t="s">
        <v>17</v>
      </c>
      <c r="G44" s="98" t="s">
        <v>17</v>
      </c>
      <c r="H44" s="24"/>
    </row>
    <row r="45" spans="1:8" ht="11.1" customHeight="1" x14ac:dyDescent="0.2">
      <c r="A45" s="99" t="s">
        <v>70</v>
      </c>
      <c r="B45" s="97">
        <f t="shared" si="2"/>
        <v>3973448.6930000004</v>
      </c>
      <c r="C45" s="98" t="s">
        <v>17</v>
      </c>
      <c r="D45" s="98" t="s">
        <v>17</v>
      </c>
      <c r="E45" s="98" t="s">
        <v>17</v>
      </c>
      <c r="F45" s="63">
        <v>3973448.6930000004</v>
      </c>
      <c r="G45" s="98" t="s">
        <v>17</v>
      </c>
      <c r="H45" s="24"/>
    </row>
    <row r="46" spans="1:8" ht="3.75" customHeight="1" x14ac:dyDescent="0.2">
      <c r="A46" s="27"/>
      <c r="B46" s="28"/>
      <c r="C46" s="28"/>
      <c r="D46" s="28"/>
      <c r="E46" s="28"/>
      <c r="F46" s="28"/>
      <c r="G46" s="28"/>
      <c r="H46" s="24"/>
    </row>
    <row r="47" spans="1:8" ht="9.9499999999999993" customHeight="1" x14ac:dyDescent="0.2">
      <c r="A47" s="61"/>
      <c r="B47" s="33"/>
      <c r="C47" s="33"/>
      <c r="D47" s="33"/>
      <c r="E47" s="10"/>
      <c r="F47" s="10"/>
      <c r="G47" s="43" t="s">
        <v>48</v>
      </c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7" ht="12.75" x14ac:dyDescent="0.2">
      <c r="A49" s="19"/>
      <c r="B49" s="10"/>
      <c r="C49" s="10"/>
      <c r="D49" s="10"/>
      <c r="E49" s="10"/>
      <c r="F49" s="10"/>
      <c r="G49" s="10"/>
    </row>
    <row r="50" spans="1:7" ht="12.75" x14ac:dyDescent="0.2">
      <c r="A50" s="19"/>
      <c r="B50" s="10"/>
      <c r="C50" s="10"/>
      <c r="D50" s="10"/>
      <c r="E50" s="10"/>
      <c r="F50" s="10"/>
      <c r="G50" s="10"/>
    </row>
    <row r="51" spans="1:7" ht="12.75" x14ac:dyDescent="0.2">
      <c r="A51" s="19"/>
      <c r="B51" s="10"/>
      <c r="C51" s="10"/>
      <c r="D51" s="10"/>
      <c r="E51" s="10"/>
      <c r="F51" s="10"/>
      <c r="G51" s="10"/>
    </row>
    <row r="52" spans="1:7" ht="12.75" x14ac:dyDescent="0.2">
      <c r="A52" s="19"/>
      <c r="B52" s="10"/>
      <c r="C52" s="10"/>
      <c r="D52" s="10"/>
      <c r="E52" s="10"/>
      <c r="F52" s="10"/>
      <c r="G52" s="10"/>
    </row>
    <row r="53" spans="1:7" ht="12.75" x14ac:dyDescent="0.2">
      <c r="A53" s="19"/>
      <c r="B53" s="10"/>
      <c r="C53" s="10"/>
      <c r="D53" s="10"/>
      <c r="E53" s="10"/>
      <c r="F53" s="10"/>
      <c r="G53" s="10"/>
    </row>
    <row r="54" spans="1:7" ht="12.75" x14ac:dyDescent="0.2">
      <c r="A54" s="19"/>
      <c r="B54" s="10"/>
      <c r="C54" s="10"/>
      <c r="D54" s="10"/>
      <c r="E54" s="10"/>
      <c r="F54" s="10"/>
      <c r="G54" s="10"/>
    </row>
    <row r="55" spans="1:7" ht="3.95" customHeight="1" x14ac:dyDescent="0.2">
      <c r="A55" s="20"/>
      <c r="B55" s="4"/>
      <c r="C55" s="4"/>
      <c r="D55" s="4"/>
      <c r="E55" s="4"/>
      <c r="F55" s="4"/>
      <c r="G55" s="4"/>
    </row>
    <row r="56" spans="1:7" ht="9.6" customHeight="1" x14ac:dyDescent="0.2">
      <c r="A56" s="11"/>
      <c r="B56" s="4"/>
      <c r="C56" s="4"/>
      <c r="D56" s="4"/>
      <c r="E56" s="4"/>
      <c r="F56" s="4"/>
      <c r="G56" s="4"/>
    </row>
    <row r="57" spans="1:7" ht="16.5" customHeight="1" x14ac:dyDescent="0.2">
      <c r="A57" s="89"/>
      <c r="B57" s="90"/>
      <c r="C57" s="90"/>
      <c r="D57" s="90"/>
      <c r="E57" s="90"/>
      <c r="F57" s="90"/>
      <c r="G57" s="84"/>
    </row>
    <row r="58" spans="1:7" ht="9.1999999999999993" customHeight="1" x14ac:dyDescent="0.2">
      <c r="A58" s="12"/>
      <c r="B58" s="4"/>
      <c r="C58" s="4"/>
      <c r="D58" s="4"/>
      <c r="E58" s="4"/>
      <c r="F58" s="4"/>
      <c r="G58" s="4"/>
    </row>
    <row r="59" spans="1:7" ht="9.1999999999999993" customHeight="1" x14ac:dyDescent="0.2">
      <c r="A59" s="13"/>
      <c r="B59" s="4"/>
      <c r="C59" s="4"/>
      <c r="D59" s="4"/>
      <c r="E59" s="4"/>
      <c r="F59" s="4"/>
      <c r="G59" s="4"/>
    </row>
    <row r="60" spans="1:7" ht="9.1999999999999993" customHeight="1" x14ac:dyDescent="0.2">
      <c r="A60" s="12"/>
      <c r="B60" s="4"/>
      <c r="C60" s="4"/>
      <c r="D60" s="4"/>
      <c r="E60" s="4"/>
      <c r="F60" s="4"/>
      <c r="G60" s="4"/>
    </row>
    <row r="61" spans="1:7" ht="9.1999999999999993" customHeight="1" x14ac:dyDescent="0.2">
      <c r="A61" s="11"/>
      <c r="B61" s="5"/>
      <c r="C61" s="5"/>
      <c r="D61" s="5"/>
      <c r="E61" s="5"/>
      <c r="F61" s="5"/>
      <c r="G61" s="5"/>
    </row>
    <row r="62" spans="1:7" ht="9.1999999999999993" customHeight="1" x14ac:dyDescent="0.2">
      <c r="A62" s="11"/>
      <c r="B62" s="5"/>
      <c r="C62" s="5"/>
      <c r="D62" s="5"/>
      <c r="E62" s="5"/>
      <c r="F62" s="5"/>
      <c r="G62" s="5"/>
    </row>
    <row r="63" spans="1:7" ht="9" customHeight="1" x14ac:dyDescent="0.2">
      <c r="A63" s="2"/>
    </row>
    <row r="64" spans="1:7" ht="9" customHeight="1" x14ac:dyDescent="0.2">
      <c r="A64" s="2"/>
    </row>
    <row r="65" spans="1:9" s="15" customFormat="1" ht="12.6" customHeight="1" x14ac:dyDescent="0.2">
      <c r="A65" s="14"/>
      <c r="B65" s="16"/>
      <c r="C65" s="16"/>
      <c r="D65" s="16"/>
      <c r="E65" s="16"/>
      <c r="F65" s="16"/>
      <c r="G65" s="16"/>
      <c r="H65" s="3"/>
      <c r="I65" s="3"/>
    </row>
    <row r="66" spans="1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1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1:9" s="15" customFormat="1" ht="12.6" customHeight="1" x14ac:dyDescent="0.2">
      <c r="B68" s="16"/>
      <c r="C68" s="16"/>
      <c r="D68" s="16"/>
      <c r="E68" s="16"/>
      <c r="F68" s="16"/>
      <c r="G68" s="16"/>
      <c r="H68" s="3"/>
      <c r="I68" s="3"/>
    </row>
    <row r="69" spans="1:9" s="15" customFormat="1" ht="12.6" customHeight="1" x14ac:dyDescent="0.2">
      <c r="B69" s="16"/>
      <c r="C69" s="16"/>
      <c r="D69" s="16"/>
      <c r="E69" s="16"/>
      <c r="F69" s="16"/>
      <c r="G69" s="16"/>
      <c r="H69" s="3"/>
      <c r="I69" s="3"/>
    </row>
    <row r="70" spans="1:9" s="15" customFormat="1" ht="12.6" customHeight="1" x14ac:dyDescent="0.2">
      <c r="B70" s="16"/>
      <c r="C70" s="16"/>
      <c r="D70" s="16"/>
      <c r="E70" s="16"/>
      <c r="F70" s="17"/>
      <c r="G70" s="17"/>
      <c r="H70" s="3"/>
      <c r="I70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  <row r="100" spans="1:9" s="6" customFormat="1" ht="12.6" customHeight="1" x14ac:dyDescent="0.2">
      <c r="A100" s="3"/>
      <c r="H100" s="3"/>
      <c r="I100" s="3"/>
    </row>
    <row r="101" spans="1:9" s="6" customFormat="1" ht="12.6" customHeight="1" x14ac:dyDescent="0.2">
      <c r="A101" s="3"/>
      <c r="H101" s="3"/>
      <c r="I101" s="3"/>
    </row>
  </sheetData>
  <mergeCells count="3">
    <mergeCell ref="C5:C6"/>
    <mergeCell ref="D5:D6"/>
    <mergeCell ref="A57:F57"/>
  </mergeCells>
  <pageMargins left="1.3779527559055118" right="1.3779527559055118" top="1.3779527559055118" bottom="1.3779527559055118" header="0" footer="0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view="pageBreakPreview" zoomScale="115" zoomScaleNormal="140" zoomScaleSheetLayoutView="11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XFD4"/>
    </sheetView>
  </sheetViews>
  <sheetFormatPr baseColWidth="10" defaultColWidth="8.28515625" defaultRowHeight="12.6" customHeight="1" x14ac:dyDescent="0.2"/>
  <cols>
    <col min="1" max="1" width="33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8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8" ht="12.6" customHeight="1" x14ac:dyDescent="0.2">
      <c r="A2" s="7" t="s">
        <v>144</v>
      </c>
      <c r="B2" s="5"/>
      <c r="C2" s="5"/>
      <c r="D2" s="5"/>
      <c r="E2" s="5"/>
      <c r="F2" s="5"/>
      <c r="G2" s="5"/>
    </row>
    <row r="3" spans="1:8" ht="12.6" customHeight="1" x14ac:dyDescent="0.2">
      <c r="A3" s="19" t="s">
        <v>38</v>
      </c>
      <c r="B3" s="29"/>
      <c r="C3" s="52"/>
      <c r="D3" s="52"/>
      <c r="E3" s="52"/>
      <c r="F3" s="53"/>
      <c r="G3" s="107" t="s">
        <v>135</v>
      </c>
    </row>
    <row r="4" spans="1:8" ht="6" customHeight="1" x14ac:dyDescent="0.2">
      <c r="A4" s="7"/>
      <c r="B4" s="5"/>
      <c r="C4" s="5"/>
      <c r="D4" s="5"/>
      <c r="E4" s="21"/>
      <c r="F4" s="5"/>
      <c r="G4" s="108"/>
    </row>
    <row r="5" spans="1:8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85" t="s">
        <v>19</v>
      </c>
      <c r="F5" s="85" t="s">
        <v>30</v>
      </c>
      <c r="G5" s="85" t="s">
        <v>31</v>
      </c>
    </row>
    <row r="6" spans="1:8" ht="3.95" customHeight="1" x14ac:dyDescent="0.2">
      <c r="A6" s="72"/>
      <c r="B6" s="69"/>
      <c r="C6" s="92"/>
      <c r="D6" s="92"/>
      <c r="E6" s="86"/>
      <c r="F6" s="69"/>
      <c r="G6" s="69"/>
    </row>
    <row r="7" spans="1:8" ht="13.5" customHeight="1" x14ac:dyDescent="0.2">
      <c r="A7" s="73"/>
      <c r="B7" s="94"/>
      <c r="C7" s="104"/>
      <c r="D7" s="104"/>
      <c r="E7" s="104"/>
      <c r="F7" s="104"/>
      <c r="G7" s="104"/>
    </row>
    <row r="8" spans="1:8" ht="11.1" customHeight="1" x14ac:dyDescent="0.2">
      <c r="A8" s="62" t="s">
        <v>81</v>
      </c>
      <c r="B8" s="97"/>
      <c r="C8" s="63"/>
      <c r="D8" s="63"/>
      <c r="E8" s="63"/>
      <c r="F8" s="63"/>
      <c r="G8" s="63"/>
      <c r="H8" s="24"/>
    </row>
    <row r="9" spans="1:8" ht="11.1" customHeight="1" x14ac:dyDescent="0.2">
      <c r="A9" s="99" t="s">
        <v>82</v>
      </c>
      <c r="B9" s="97">
        <f t="shared" ref="B9:B39" si="0">+SUM(C9:G9)</f>
        <v>200092.22100000002</v>
      </c>
      <c r="C9" s="98" t="s">
        <v>17</v>
      </c>
      <c r="D9" s="98" t="s">
        <v>17</v>
      </c>
      <c r="E9" s="98" t="s">
        <v>17</v>
      </c>
      <c r="F9" s="63">
        <v>200092.22100000002</v>
      </c>
      <c r="G9" s="98" t="s">
        <v>17</v>
      </c>
      <c r="H9" s="24"/>
    </row>
    <row r="10" spans="1:8" ht="11.1" customHeight="1" x14ac:dyDescent="0.2">
      <c r="A10" s="99" t="s">
        <v>83</v>
      </c>
      <c r="B10" s="97">
        <f t="shared" si="0"/>
        <v>2712291.5809999998</v>
      </c>
      <c r="C10" s="98" t="s">
        <v>17</v>
      </c>
      <c r="D10" s="98" t="s">
        <v>17</v>
      </c>
      <c r="E10" s="98" t="s">
        <v>17</v>
      </c>
      <c r="F10" s="63">
        <v>2712291.5809999998</v>
      </c>
      <c r="G10" s="98" t="s">
        <v>17</v>
      </c>
      <c r="H10" s="24"/>
    </row>
    <row r="11" spans="1:8" ht="11.1" customHeight="1" x14ac:dyDescent="0.2">
      <c r="A11" s="99" t="s">
        <v>84</v>
      </c>
      <c r="B11" s="97"/>
      <c r="C11" s="98"/>
      <c r="D11" s="98"/>
      <c r="E11" s="98"/>
      <c r="F11" s="63"/>
      <c r="G11" s="98"/>
      <c r="H11" s="24"/>
    </row>
    <row r="12" spans="1:8" ht="11.1" customHeight="1" x14ac:dyDescent="0.2">
      <c r="A12" s="99" t="s">
        <v>85</v>
      </c>
      <c r="B12" s="97">
        <f t="shared" si="0"/>
        <v>14971001.336999997</v>
      </c>
      <c r="C12" s="98" t="s">
        <v>17</v>
      </c>
      <c r="D12" s="98" t="s">
        <v>17</v>
      </c>
      <c r="E12" s="63">
        <v>14960143.079999998</v>
      </c>
      <c r="F12" s="63">
        <v>10858.257000000001</v>
      </c>
      <c r="G12" s="98" t="s">
        <v>17</v>
      </c>
      <c r="H12" s="24"/>
    </row>
    <row r="13" spans="1:8" ht="11.1" customHeight="1" x14ac:dyDescent="0.2">
      <c r="A13" s="99" t="s">
        <v>86</v>
      </c>
      <c r="B13" s="97"/>
      <c r="C13" s="98"/>
      <c r="D13" s="98"/>
      <c r="E13" s="98"/>
      <c r="F13" s="63"/>
      <c r="G13" s="98"/>
      <c r="H13" s="24"/>
    </row>
    <row r="14" spans="1:8" ht="11.1" customHeight="1" x14ac:dyDescent="0.2">
      <c r="A14" s="99" t="s">
        <v>87</v>
      </c>
      <c r="B14" s="100">
        <f t="shared" si="0"/>
        <v>0</v>
      </c>
      <c r="C14" s="98" t="s">
        <v>17</v>
      </c>
      <c r="D14" s="98" t="s">
        <v>17</v>
      </c>
      <c r="E14" s="98" t="s">
        <v>17</v>
      </c>
      <c r="F14" s="98" t="s">
        <v>17</v>
      </c>
      <c r="G14" s="98" t="s">
        <v>17</v>
      </c>
      <c r="H14" s="24"/>
    </row>
    <row r="15" spans="1:8" ht="11.1" customHeight="1" x14ac:dyDescent="0.2">
      <c r="A15" s="99" t="s">
        <v>88</v>
      </c>
      <c r="B15" s="97">
        <f t="shared" si="0"/>
        <v>1724204.102</v>
      </c>
      <c r="C15" s="98" t="s">
        <v>17</v>
      </c>
      <c r="D15" s="98" t="s">
        <v>17</v>
      </c>
      <c r="E15" s="98" t="s">
        <v>17</v>
      </c>
      <c r="F15" s="63">
        <v>1724204.102</v>
      </c>
      <c r="G15" s="98" t="s">
        <v>17</v>
      </c>
      <c r="H15" s="24"/>
    </row>
    <row r="16" spans="1:8" ht="11.1" customHeight="1" x14ac:dyDescent="0.2">
      <c r="A16" s="99" t="s">
        <v>89</v>
      </c>
      <c r="B16" s="97"/>
      <c r="C16" s="98"/>
      <c r="D16" s="98"/>
      <c r="E16" s="98"/>
      <c r="F16" s="63"/>
      <c r="G16" s="98"/>
      <c r="H16" s="24"/>
    </row>
    <row r="17" spans="1:8" ht="11.1" customHeight="1" x14ac:dyDescent="0.2">
      <c r="A17" s="99" t="s">
        <v>92</v>
      </c>
      <c r="B17" s="97">
        <f t="shared" si="0"/>
        <v>189796.95695717001</v>
      </c>
      <c r="C17" s="98" t="s">
        <v>17</v>
      </c>
      <c r="D17" s="98" t="s">
        <v>17</v>
      </c>
      <c r="E17" s="98" t="s">
        <v>17</v>
      </c>
      <c r="F17" s="63">
        <v>189796.95695717001</v>
      </c>
      <c r="G17" s="98" t="s">
        <v>17</v>
      </c>
      <c r="H17" s="24"/>
    </row>
    <row r="18" spans="1:8" ht="11.1" customHeight="1" x14ac:dyDescent="0.2">
      <c r="A18" s="99" t="s">
        <v>90</v>
      </c>
      <c r="B18" s="97">
        <f t="shared" si="0"/>
        <v>1015528.4669999999</v>
      </c>
      <c r="C18" s="98" t="s">
        <v>17</v>
      </c>
      <c r="D18" s="98" t="s">
        <v>17</v>
      </c>
      <c r="E18" s="98" t="s">
        <v>17</v>
      </c>
      <c r="F18" s="63">
        <v>1015528.4669999999</v>
      </c>
      <c r="G18" s="98" t="s">
        <v>17</v>
      </c>
      <c r="H18" s="24"/>
    </row>
    <row r="19" spans="1:8" ht="11.1" customHeight="1" x14ac:dyDescent="0.2">
      <c r="A19" s="99" t="s">
        <v>142</v>
      </c>
      <c r="B19" s="97">
        <f t="shared" si="0"/>
        <v>396671.8</v>
      </c>
      <c r="C19" s="98" t="s">
        <v>17</v>
      </c>
      <c r="D19" s="98" t="s">
        <v>17</v>
      </c>
      <c r="E19" s="98" t="s">
        <v>17</v>
      </c>
      <c r="F19" s="63">
        <v>396671.8</v>
      </c>
      <c r="G19" s="98" t="s">
        <v>17</v>
      </c>
      <c r="H19" s="24"/>
    </row>
    <row r="20" spans="1:8" ht="11.1" customHeight="1" x14ac:dyDescent="0.2">
      <c r="A20" s="99" t="s">
        <v>93</v>
      </c>
      <c r="B20" s="97">
        <f t="shared" si="0"/>
        <v>708091.50499999989</v>
      </c>
      <c r="C20" s="63">
        <v>133454.02500000002</v>
      </c>
      <c r="D20" s="63">
        <v>7128.5800000000008</v>
      </c>
      <c r="E20" s="63">
        <v>567508.89999999991</v>
      </c>
      <c r="F20" s="98" t="s">
        <v>17</v>
      </c>
      <c r="G20" s="98" t="s">
        <v>17</v>
      </c>
      <c r="H20" s="24"/>
    </row>
    <row r="21" spans="1:8" ht="11.1" customHeight="1" x14ac:dyDescent="0.2">
      <c r="A21" s="99" t="s">
        <v>94</v>
      </c>
      <c r="B21" s="97">
        <f t="shared" si="0"/>
        <v>327894.63420000009</v>
      </c>
      <c r="C21" s="98" t="s">
        <v>17</v>
      </c>
      <c r="D21" s="98" t="s">
        <v>17</v>
      </c>
      <c r="E21" s="98" t="s">
        <v>17</v>
      </c>
      <c r="F21" s="63">
        <v>327894.63420000009</v>
      </c>
      <c r="G21" s="98" t="s">
        <v>17</v>
      </c>
      <c r="H21" s="24"/>
    </row>
    <row r="22" spans="1:8" ht="11.1" customHeight="1" x14ac:dyDescent="0.2">
      <c r="A22" s="99" t="s">
        <v>95</v>
      </c>
      <c r="B22" s="100">
        <f t="shared" si="0"/>
        <v>0</v>
      </c>
      <c r="C22" s="98" t="s">
        <v>17</v>
      </c>
      <c r="D22" s="98" t="s">
        <v>17</v>
      </c>
      <c r="E22" s="98" t="s">
        <v>17</v>
      </c>
      <c r="F22" s="63" t="s">
        <v>17</v>
      </c>
      <c r="G22" s="98" t="s">
        <v>17</v>
      </c>
      <c r="H22" s="24"/>
    </row>
    <row r="23" spans="1:8" ht="19.5" customHeight="1" x14ac:dyDescent="0.25">
      <c r="A23" s="79" t="s">
        <v>8</v>
      </c>
      <c r="B23" s="102">
        <f>+SUM(B24:B39)</f>
        <v>963013.95263693493</v>
      </c>
      <c r="C23" s="105">
        <f>+SUM(C24:C39)</f>
        <v>0</v>
      </c>
      <c r="D23" s="105">
        <f t="shared" ref="D23:G23" si="1">+SUM(D24:D39)</f>
        <v>0</v>
      </c>
      <c r="E23" s="105">
        <f t="shared" si="1"/>
        <v>0</v>
      </c>
      <c r="F23" s="102">
        <f t="shared" si="1"/>
        <v>963013.95263693493</v>
      </c>
      <c r="G23" s="105">
        <f t="shared" si="1"/>
        <v>0</v>
      </c>
      <c r="H23" s="24"/>
    </row>
    <row r="24" spans="1:8" ht="11.1" customHeight="1" x14ac:dyDescent="0.2">
      <c r="A24" s="99" t="s">
        <v>96</v>
      </c>
      <c r="B24" s="97"/>
      <c r="C24" s="98"/>
      <c r="D24" s="98"/>
      <c r="E24" s="98"/>
      <c r="F24" s="63"/>
      <c r="G24" s="98"/>
      <c r="H24" s="24"/>
    </row>
    <row r="25" spans="1:8" ht="11.1" customHeight="1" x14ac:dyDescent="0.2">
      <c r="A25" s="99" t="s">
        <v>134</v>
      </c>
      <c r="B25" s="100">
        <f t="shared" si="0"/>
        <v>0</v>
      </c>
      <c r="C25" s="98" t="s">
        <v>17</v>
      </c>
      <c r="D25" s="98" t="s">
        <v>17</v>
      </c>
      <c r="E25" s="98" t="s">
        <v>17</v>
      </c>
      <c r="F25" s="63" t="s">
        <v>17</v>
      </c>
      <c r="G25" s="98" t="s">
        <v>17</v>
      </c>
      <c r="H25" s="24"/>
    </row>
    <row r="26" spans="1:8" ht="11.1" customHeight="1" x14ac:dyDescent="0.2">
      <c r="A26" s="99" t="s">
        <v>101</v>
      </c>
      <c r="B26" s="100">
        <f t="shared" si="0"/>
        <v>0</v>
      </c>
      <c r="C26" s="98" t="s">
        <v>17</v>
      </c>
      <c r="D26" s="98" t="s">
        <v>17</v>
      </c>
      <c r="E26" s="98" t="s">
        <v>17</v>
      </c>
      <c r="F26" s="98" t="s">
        <v>17</v>
      </c>
      <c r="G26" s="98" t="s">
        <v>17</v>
      </c>
      <c r="H26" s="24"/>
    </row>
    <row r="27" spans="1:8" ht="11.1" customHeight="1" x14ac:dyDescent="0.2">
      <c r="A27" s="99" t="s">
        <v>143</v>
      </c>
      <c r="B27" s="100">
        <f t="shared" si="0"/>
        <v>0</v>
      </c>
      <c r="C27" s="98" t="s">
        <v>17</v>
      </c>
      <c r="D27" s="98" t="s">
        <v>17</v>
      </c>
      <c r="E27" s="98" t="s">
        <v>17</v>
      </c>
      <c r="F27" s="98" t="s">
        <v>17</v>
      </c>
      <c r="G27" s="98" t="s">
        <v>17</v>
      </c>
      <c r="H27" s="24"/>
    </row>
    <row r="28" spans="1:8" ht="11.1" customHeight="1" x14ac:dyDescent="0.2">
      <c r="A28" s="99" t="s">
        <v>103</v>
      </c>
      <c r="B28" s="97">
        <f t="shared" si="0"/>
        <v>499665.50999999995</v>
      </c>
      <c r="C28" s="98" t="s">
        <v>17</v>
      </c>
      <c r="D28" s="98" t="s">
        <v>17</v>
      </c>
      <c r="E28" s="98" t="s">
        <v>17</v>
      </c>
      <c r="F28" s="63">
        <v>499665.50999999995</v>
      </c>
      <c r="G28" s="98" t="s">
        <v>17</v>
      </c>
      <c r="H28" s="24"/>
    </row>
    <row r="29" spans="1:8" ht="11.1" customHeight="1" x14ac:dyDescent="0.2">
      <c r="A29" s="99" t="s">
        <v>104</v>
      </c>
      <c r="B29" s="97">
        <f t="shared" si="0"/>
        <v>4245.2899999999991</v>
      </c>
      <c r="C29" s="98" t="s">
        <v>17</v>
      </c>
      <c r="D29" s="98" t="s">
        <v>17</v>
      </c>
      <c r="E29" s="98" t="s">
        <v>17</v>
      </c>
      <c r="F29" s="63">
        <v>4245.2899999999991</v>
      </c>
      <c r="G29" s="98" t="s">
        <v>17</v>
      </c>
      <c r="H29" s="24"/>
    </row>
    <row r="30" spans="1:8" ht="11.1" customHeight="1" x14ac:dyDescent="0.2">
      <c r="A30" s="99" t="s">
        <v>105</v>
      </c>
      <c r="B30" s="100">
        <f t="shared" si="0"/>
        <v>0</v>
      </c>
      <c r="C30" s="98" t="s">
        <v>17</v>
      </c>
      <c r="D30" s="98" t="s">
        <v>17</v>
      </c>
      <c r="E30" s="98" t="s">
        <v>17</v>
      </c>
      <c r="F30" s="98" t="s">
        <v>17</v>
      </c>
      <c r="G30" s="98" t="s">
        <v>17</v>
      </c>
      <c r="H30" s="24"/>
    </row>
    <row r="31" spans="1:8" ht="11.1" customHeight="1" x14ac:dyDescent="0.2">
      <c r="A31" s="99" t="s">
        <v>106</v>
      </c>
      <c r="B31" s="100">
        <f t="shared" si="0"/>
        <v>0</v>
      </c>
      <c r="C31" s="98" t="s">
        <v>17</v>
      </c>
      <c r="D31" s="98" t="s">
        <v>17</v>
      </c>
      <c r="E31" s="98" t="s">
        <v>17</v>
      </c>
      <c r="F31" s="98" t="s">
        <v>17</v>
      </c>
      <c r="G31" s="98" t="s">
        <v>17</v>
      </c>
      <c r="H31" s="24"/>
    </row>
    <row r="32" spans="1:8" ht="11.1" customHeight="1" x14ac:dyDescent="0.2">
      <c r="A32" s="99" t="s">
        <v>107</v>
      </c>
      <c r="B32" s="100">
        <f t="shared" si="0"/>
        <v>0</v>
      </c>
      <c r="C32" s="98" t="s">
        <v>17</v>
      </c>
      <c r="D32" s="98" t="s">
        <v>17</v>
      </c>
      <c r="E32" s="98" t="s">
        <v>17</v>
      </c>
      <c r="F32" s="98" t="s">
        <v>17</v>
      </c>
      <c r="G32" s="98" t="s">
        <v>17</v>
      </c>
      <c r="H32" s="24"/>
    </row>
    <row r="33" spans="1:10" ht="11.1" customHeight="1" x14ac:dyDescent="0.2">
      <c r="A33" s="99" t="s">
        <v>110</v>
      </c>
      <c r="B33" s="100">
        <f t="shared" si="0"/>
        <v>0</v>
      </c>
      <c r="C33" s="98" t="s">
        <v>17</v>
      </c>
      <c r="D33" s="98" t="s">
        <v>17</v>
      </c>
      <c r="E33" s="98" t="s">
        <v>17</v>
      </c>
      <c r="F33" s="98" t="s">
        <v>17</v>
      </c>
      <c r="G33" s="98" t="s">
        <v>17</v>
      </c>
      <c r="H33" s="24"/>
    </row>
    <row r="34" spans="1:10" ht="11.1" customHeight="1" x14ac:dyDescent="0.2">
      <c r="A34" s="99" t="s">
        <v>108</v>
      </c>
      <c r="B34" s="97">
        <f t="shared" si="0"/>
        <v>408688.31263693504</v>
      </c>
      <c r="C34" s="98" t="s">
        <v>17</v>
      </c>
      <c r="D34" s="98" t="s">
        <v>17</v>
      </c>
      <c r="E34" s="98" t="s">
        <v>17</v>
      </c>
      <c r="F34" s="63">
        <v>408688.31263693504</v>
      </c>
      <c r="G34" s="98" t="s">
        <v>17</v>
      </c>
      <c r="H34" s="24"/>
    </row>
    <row r="35" spans="1:10" ht="11.1" customHeight="1" x14ac:dyDescent="0.2">
      <c r="A35" s="99" t="s">
        <v>109</v>
      </c>
      <c r="B35" s="97">
        <f t="shared" si="0"/>
        <v>533.87</v>
      </c>
      <c r="C35" s="98" t="s">
        <v>17</v>
      </c>
      <c r="D35" s="98" t="s">
        <v>17</v>
      </c>
      <c r="E35" s="98" t="s">
        <v>17</v>
      </c>
      <c r="F35" s="63">
        <v>533.87</v>
      </c>
      <c r="G35" s="98" t="s">
        <v>17</v>
      </c>
      <c r="H35" s="24"/>
      <c r="J35" s="23"/>
    </row>
    <row r="36" spans="1:10" ht="11.1" customHeight="1" x14ac:dyDescent="0.2">
      <c r="A36" s="99" t="s">
        <v>97</v>
      </c>
      <c r="B36" s="97"/>
      <c r="C36" s="98" t="s">
        <v>17</v>
      </c>
      <c r="D36" s="98" t="s">
        <v>17</v>
      </c>
      <c r="E36" s="98" t="s">
        <v>17</v>
      </c>
      <c r="F36" s="63" t="s">
        <v>17</v>
      </c>
      <c r="G36" s="98" t="s">
        <v>17</v>
      </c>
      <c r="H36" s="24"/>
    </row>
    <row r="37" spans="1:10" ht="11.1" customHeight="1" x14ac:dyDescent="0.2">
      <c r="A37" s="99" t="s">
        <v>100</v>
      </c>
      <c r="B37" s="97">
        <f t="shared" si="0"/>
        <v>49880.97</v>
      </c>
      <c r="C37" s="98" t="s">
        <v>17</v>
      </c>
      <c r="D37" s="98" t="s">
        <v>17</v>
      </c>
      <c r="E37" s="98" t="s">
        <v>17</v>
      </c>
      <c r="F37" s="63">
        <v>49880.97</v>
      </c>
      <c r="G37" s="98" t="s">
        <v>17</v>
      </c>
      <c r="H37" s="24"/>
    </row>
    <row r="38" spans="1:10" ht="11.1" customHeight="1" x14ac:dyDescent="0.2">
      <c r="A38" s="99" t="s">
        <v>98</v>
      </c>
      <c r="B38" s="97"/>
      <c r="C38" s="98"/>
      <c r="D38" s="98"/>
      <c r="E38" s="98"/>
      <c r="F38" s="63"/>
      <c r="G38" s="98"/>
      <c r="H38" s="24"/>
    </row>
    <row r="39" spans="1:10" ht="11.1" customHeight="1" x14ac:dyDescent="0.2">
      <c r="A39" s="99" t="s">
        <v>99</v>
      </c>
      <c r="B39" s="100">
        <f t="shared" si="0"/>
        <v>0</v>
      </c>
      <c r="C39" s="98" t="s">
        <v>17</v>
      </c>
      <c r="D39" s="98" t="s">
        <v>17</v>
      </c>
      <c r="E39" s="98" t="s">
        <v>17</v>
      </c>
      <c r="F39" s="98" t="s">
        <v>17</v>
      </c>
      <c r="G39" s="98" t="s">
        <v>17</v>
      </c>
      <c r="H39" s="24"/>
    </row>
    <row r="40" spans="1:10" ht="3.75" customHeight="1" x14ac:dyDescent="0.2">
      <c r="A40" s="27"/>
      <c r="B40" s="28"/>
      <c r="C40" s="28"/>
      <c r="D40" s="28"/>
      <c r="E40" s="28"/>
      <c r="F40" s="28"/>
      <c r="G40" s="28"/>
      <c r="H40" s="24"/>
    </row>
    <row r="41" spans="1:10" ht="9.9499999999999993" customHeight="1" x14ac:dyDescent="0.2">
      <c r="A41" s="60" t="s">
        <v>46</v>
      </c>
      <c r="B41" s="33"/>
      <c r="C41" s="33"/>
      <c r="D41" s="33"/>
      <c r="E41" s="10"/>
      <c r="F41" s="10"/>
      <c r="G41" s="10"/>
    </row>
    <row r="42" spans="1:10" ht="9.9499999999999993" customHeight="1" x14ac:dyDescent="0.2">
      <c r="A42" s="60" t="s">
        <v>23</v>
      </c>
      <c r="B42" s="60"/>
      <c r="C42" s="33"/>
      <c r="D42" s="33"/>
      <c r="E42" s="10"/>
      <c r="F42" s="10"/>
      <c r="G42" s="10"/>
    </row>
    <row r="43" spans="1:10" ht="9.9499999999999993" hidden="1" customHeight="1" x14ac:dyDescent="0.2">
      <c r="A43" s="32" t="s">
        <v>24</v>
      </c>
      <c r="B43" s="33"/>
      <c r="C43" s="33"/>
      <c r="D43" s="33"/>
      <c r="E43" s="10"/>
      <c r="F43" s="10"/>
      <c r="G43" s="10"/>
    </row>
    <row r="44" spans="1:10" ht="9.9499999999999993" customHeight="1" x14ac:dyDescent="0.2">
      <c r="A44" s="61" t="s">
        <v>45</v>
      </c>
      <c r="B44" s="33"/>
      <c r="C44" s="33"/>
      <c r="D44" s="33"/>
      <c r="E44" s="10"/>
      <c r="F44" s="10"/>
      <c r="G44" s="10"/>
    </row>
    <row r="45" spans="1:10" ht="9.9499999999999993" customHeight="1" x14ac:dyDescent="0.2">
      <c r="A45" s="106" t="s">
        <v>36</v>
      </c>
      <c r="B45" s="33"/>
      <c r="C45" s="33"/>
      <c r="D45" s="33"/>
      <c r="E45" s="10"/>
      <c r="F45" s="10"/>
      <c r="G45" s="10"/>
    </row>
    <row r="46" spans="1:10" ht="12.75" x14ac:dyDescent="0.2">
      <c r="A46" s="19"/>
      <c r="B46" s="10"/>
      <c r="C46" s="10"/>
      <c r="D46" s="10"/>
      <c r="E46" s="10"/>
      <c r="F46" s="10"/>
      <c r="G46" s="10"/>
    </row>
    <row r="47" spans="1:10" ht="12.75" x14ac:dyDescent="0.2">
      <c r="A47" s="19"/>
      <c r="B47" s="10"/>
      <c r="C47" s="10"/>
      <c r="D47" s="10"/>
      <c r="E47" s="10"/>
      <c r="F47" s="10"/>
      <c r="G47" s="10"/>
    </row>
    <row r="48" spans="1:10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12.75" x14ac:dyDescent="0.2">
      <c r="A50" s="19"/>
      <c r="B50" s="10"/>
      <c r="C50" s="10"/>
      <c r="D50" s="10"/>
      <c r="E50" s="10"/>
      <c r="F50" s="10"/>
      <c r="G50" s="10"/>
    </row>
    <row r="51" spans="1:9" ht="12.75" x14ac:dyDescent="0.2">
      <c r="A51" s="19"/>
      <c r="B51" s="10"/>
      <c r="C51" s="10"/>
      <c r="D51" s="10"/>
      <c r="E51" s="10"/>
      <c r="F51" s="10"/>
      <c r="G51" s="10"/>
    </row>
    <row r="52" spans="1:9" ht="12.75" x14ac:dyDescent="0.2">
      <c r="A52" s="19"/>
      <c r="B52" s="10"/>
      <c r="C52" s="10"/>
      <c r="D52" s="10"/>
      <c r="E52" s="10"/>
      <c r="F52" s="10"/>
      <c r="G52" s="10"/>
    </row>
    <row r="53" spans="1:9" ht="3.95" customHeight="1" x14ac:dyDescent="0.2">
      <c r="A53" s="20"/>
      <c r="B53" s="4"/>
      <c r="C53" s="4"/>
      <c r="D53" s="4"/>
      <c r="E53" s="4"/>
      <c r="F53" s="4"/>
      <c r="G53" s="4"/>
    </row>
    <row r="54" spans="1:9" ht="9.6" customHeight="1" x14ac:dyDescent="0.2">
      <c r="A54" s="11"/>
      <c r="B54" s="4"/>
      <c r="C54" s="4"/>
      <c r="D54" s="4"/>
      <c r="E54" s="4"/>
      <c r="F54" s="4"/>
      <c r="G54" s="4"/>
    </row>
    <row r="55" spans="1:9" ht="16.5" customHeight="1" x14ac:dyDescent="0.2">
      <c r="A55" s="89"/>
      <c r="B55" s="90"/>
      <c r="C55" s="90"/>
      <c r="D55" s="90"/>
      <c r="E55" s="90"/>
      <c r="F55" s="90"/>
      <c r="G55" s="84"/>
    </row>
    <row r="56" spans="1:9" ht="9.1999999999999993" customHeight="1" x14ac:dyDescent="0.2">
      <c r="A56" s="12"/>
      <c r="B56" s="4"/>
      <c r="C56" s="4"/>
      <c r="D56" s="4"/>
      <c r="E56" s="4"/>
      <c r="F56" s="4"/>
      <c r="G56" s="4"/>
    </row>
    <row r="57" spans="1:9" ht="9.1999999999999993" customHeight="1" x14ac:dyDescent="0.2">
      <c r="A57" s="13"/>
      <c r="B57" s="4"/>
      <c r="C57" s="4"/>
      <c r="D57" s="4"/>
      <c r="E57" s="4"/>
      <c r="F57" s="4"/>
      <c r="G57" s="4"/>
    </row>
    <row r="58" spans="1:9" ht="9.1999999999999993" customHeight="1" x14ac:dyDescent="0.2">
      <c r="A58" s="12"/>
      <c r="B58" s="4"/>
      <c r="C58" s="4"/>
      <c r="D58" s="4"/>
      <c r="E58" s="4"/>
      <c r="F58" s="4"/>
      <c r="G58" s="4"/>
    </row>
    <row r="59" spans="1:9" ht="9.1999999999999993" customHeight="1" x14ac:dyDescent="0.2">
      <c r="A59" s="11"/>
      <c r="B59" s="5"/>
      <c r="C59" s="5"/>
      <c r="D59" s="5"/>
      <c r="E59" s="5"/>
      <c r="F59" s="5"/>
      <c r="G59" s="5"/>
    </row>
    <row r="60" spans="1:9" ht="9.1999999999999993" customHeight="1" x14ac:dyDescent="0.2">
      <c r="A60" s="11"/>
      <c r="B60" s="5"/>
      <c r="C60" s="5"/>
      <c r="D60" s="5"/>
      <c r="E60" s="5"/>
      <c r="F60" s="5"/>
      <c r="G60" s="5"/>
    </row>
    <row r="61" spans="1:9" ht="9" customHeight="1" x14ac:dyDescent="0.2">
      <c r="A61" s="2"/>
    </row>
    <row r="62" spans="1:9" ht="9" customHeight="1" x14ac:dyDescent="0.2">
      <c r="A62" s="2"/>
    </row>
    <row r="63" spans="1:9" s="15" customFormat="1" ht="12.6" customHeight="1" x14ac:dyDescent="0.2">
      <c r="A63" s="14"/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2:9" s="15" customFormat="1" ht="12.6" customHeight="1" x14ac:dyDescent="0.2">
      <c r="B65" s="16"/>
      <c r="C65" s="16"/>
      <c r="D65" s="16"/>
      <c r="E65" s="16"/>
      <c r="F65" s="16"/>
      <c r="G65" s="16"/>
      <c r="H65" s="3"/>
      <c r="I65" s="3"/>
    </row>
    <row r="66" spans="2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2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2:9" s="15" customFormat="1" ht="12.6" customHeight="1" x14ac:dyDescent="0.2">
      <c r="B68" s="16"/>
      <c r="C68" s="16"/>
      <c r="D68" s="16"/>
      <c r="E68" s="16"/>
      <c r="F68" s="17"/>
      <c r="G68" s="17"/>
      <c r="H68" s="3"/>
      <c r="I68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</sheetData>
  <mergeCells count="4">
    <mergeCell ref="C5:C6"/>
    <mergeCell ref="D5:D6"/>
    <mergeCell ref="A55:F55"/>
    <mergeCell ref="G3:G4"/>
  </mergeCells>
  <pageMargins left="1.3779527559055118" right="1.3779527559055118" top="1.3779527559055118" bottom="1.3779527559055118" header="0" footer="0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showGridLines="0" view="pageBreakPreview" zoomScale="190" zoomScaleNormal="140" zoomScaleSheetLayoutView="190" workbookViewId="0">
      <selection activeCell="R25" sqref="R25:V28"/>
    </sheetView>
  </sheetViews>
  <sheetFormatPr baseColWidth="10" defaultColWidth="8.28515625" defaultRowHeight="12.6" customHeight="1" x14ac:dyDescent="0.2"/>
  <cols>
    <col min="1" max="1" width="17.7109375" style="3" customWidth="1"/>
    <col min="2" max="11" width="8.28515625" style="3" hidden="1" customWidth="1"/>
    <col min="12" max="12" width="8.28515625" style="6" hidden="1" customWidth="1"/>
    <col min="13" max="13" width="13.28515625" style="6" hidden="1" customWidth="1"/>
    <col min="14" max="16" width="8.28515625" style="6" hidden="1" customWidth="1"/>
    <col min="17" max="22" width="10.7109375" style="6" customWidth="1"/>
    <col min="23" max="24" width="7.28515625" style="3" customWidth="1"/>
    <col min="25" max="16384" width="8.28515625" style="3"/>
  </cols>
  <sheetData>
    <row r="1" spans="1:29" ht="12.6" customHeight="1" x14ac:dyDescent="0.2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8"/>
      <c r="L1" s="9"/>
      <c r="M1" s="9"/>
      <c r="N1" s="9"/>
      <c r="O1" s="9"/>
      <c r="P1" s="5"/>
      <c r="Q1" s="5"/>
      <c r="R1" s="5"/>
      <c r="S1" s="5"/>
      <c r="T1" s="5"/>
      <c r="U1" s="5"/>
      <c r="V1" s="5"/>
    </row>
    <row r="2" spans="1:29" ht="12.6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9"/>
      <c r="L2" s="30"/>
      <c r="M2" s="30"/>
      <c r="N2" s="30"/>
      <c r="O2" s="30"/>
      <c r="P2" s="29"/>
      <c r="Q2" s="29"/>
      <c r="R2" s="29"/>
      <c r="S2" s="29"/>
      <c r="T2" s="29"/>
      <c r="U2" s="29"/>
      <c r="V2" s="5"/>
    </row>
    <row r="3" spans="1:29" ht="3.9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5"/>
      <c r="Q3" s="5"/>
      <c r="R3" s="5"/>
      <c r="S3" s="5"/>
      <c r="T3" s="21"/>
      <c r="U3" s="5"/>
      <c r="V3" s="5"/>
    </row>
    <row r="4" spans="1:29" ht="50.25" customHeight="1" x14ac:dyDescent="0.2">
      <c r="A4" s="37" t="s">
        <v>18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 t="s">
        <v>1</v>
      </c>
      <c r="R4" s="87" t="s">
        <v>33</v>
      </c>
      <c r="S4" s="87" t="s">
        <v>34</v>
      </c>
      <c r="T4" s="38" t="s">
        <v>19</v>
      </c>
      <c r="U4" s="40" t="s">
        <v>30</v>
      </c>
      <c r="V4" s="40" t="s">
        <v>31</v>
      </c>
    </row>
    <row r="5" spans="1:29" ht="3.9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  <c r="L5" s="43"/>
      <c r="M5" s="43"/>
      <c r="N5" s="43"/>
      <c r="O5" s="43"/>
      <c r="P5" s="43"/>
      <c r="Q5" s="44"/>
      <c r="R5" s="88"/>
      <c r="S5" s="88"/>
      <c r="T5" s="45"/>
      <c r="U5" s="44"/>
      <c r="V5" s="44"/>
    </row>
    <row r="6" spans="1:29" ht="11.1" customHeight="1" x14ac:dyDescent="0.2">
      <c r="A6" s="36" t="s">
        <v>14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>
        <v>44192864.859663561</v>
      </c>
      <c r="R6" s="47">
        <v>19600027.270160001</v>
      </c>
      <c r="S6" s="47">
        <v>3255363.4170300001</v>
      </c>
      <c r="T6" s="47">
        <v>17629850.612</v>
      </c>
      <c r="U6" s="47">
        <v>3396545.9293350996</v>
      </c>
      <c r="V6" s="47">
        <v>311077.63113846158</v>
      </c>
      <c r="W6" s="24"/>
      <c r="X6" s="23"/>
      <c r="Y6" s="23"/>
      <c r="Z6" s="23"/>
      <c r="AA6" s="23"/>
      <c r="AB6" s="23"/>
      <c r="AC6" s="23"/>
    </row>
    <row r="7" spans="1:29" ht="11.1" customHeight="1" x14ac:dyDescent="0.2">
      <c r="A7" s="36" t="s">
        <v>15</v>
      </c>
      <c r="B7" s="46"/>
      <c r="C7" s="46"/>
      <c r="D7" s="46"/>
      <c r="E7" s="46"/>
      <c r="F7" s="46"/>
      <c r="G7" s="46"/>
      <c r="H7" s="46"/>
      <c r="I7" s="46"/>
      <c r="J7" s="46"/>
      <c r="K7" s="47"/>
      <c r="L7" s="47"/>
      <c r="M7" s="47"/>
      <c r="N7" s="47"/>
      <c r="O7" s="47"/>
      <c r="P7" s="47"/>
      <c r="Q7" s="47">
        <v>44106484.859663561</v>
      </c>
      <c r="R7" s="47">
        <v>19600027.270160001</v>
      </c>
      <c r="S7" s="47">
        <v>3171970.4170300001</v>
      </c>
      <c r="T7" s="47">
        <v>17629850.612</v>
      </c>
      <c r="U7" s="47">
        <v>3393558.9293350996</v>
      </c>
      <c r="V7" s="47">
        <v>311077.63113846158</v>
      </c>
      <c r="W7" s="25"/>
      <c r="X7" s="23"/>
      <c r="Y7" s="23"/>
      <c r="Z7" s="23"/>
      <c r="AA7" s="23"/>
      <c r="AB7" s="23"/>
      <c r="AC7" s="23"/>
    </row>
    <row r="8" spans="1:29" ht="11.1" customHeight="1" x14ac:dyDescent="0.2">
      <c r="A8" s="3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7"/>
      <c r="L8" s="47"/>
      <c r="M8" s="47"/>
      <c r="N8" s="47"/>
      <c r="O8" s="47"/>
      <c r="P8" s="47"/>
      <c r="Q8" s="47">
        <v>43501617.399663597</v>
      </c>
      <c r="R8" s="47">
        <v>19597259.45016</v>
      </c>
      <c r="S8" s="47">
        <v>2709867.0870300001</v>
      </c>
      <c r="T8" s="47">
        <v>17629850.612</v>
      </c>
      <c r="U8" s="47">
        <v>3259363.9493350997</v>
      </c>
      <c r="V8" s="47">
        <v>305276.30113846157</v>
      </c>
      <c r="W8" s="24"/>
    </row>
    <row r="9" spans="1:29" ht="11.1" hidden="1" customHeight="1" x14ac:dyDescent="0.2">
      <c r="A9" s="36"/>
      <c r="B9" s="46"/>
      <c r="C9" s="46"/>
      <c r="D9" s="46"/>
      <c r="E9" s="46"/>
      <c r="F9" s="46"/>
      <c r="G9" s="46"/>
      <c r="H9" s="46"/>
      <c r="I9" s="46"/>
      <c r="J9" s="46"/>
      <c r="K9" s="47"/>
      <c r="L9" s="47"/>
      <c r="M9" s="47"/>
      <c r="N9" s="47"/>
      <c r="O9" s="47"/>
      <c r="P9" s="47"/>
      <c r="Q9" s="47">
        <f t="shared" ref="Q9:Q27" si="0">SUM(R9:V9)</f>
        <v>0</v>
      </c>
      <c r="R9" s="47"/>
      <c r="S9" s="47"/>
      <c r="T9" s="47"/>
      <c r="U9" s="47"/>
      <c r="V9" s="47"/>
      <c r="W9" s="24"/>
    </row>
    <row r="10" spans="1:29" ht="11.1" customHeight="1" x14ac:dyDescent="0.2">
      <c r="A10" s="32" t="s">
        <v>3</v>
      </c>
      <c r="B10" s="48"/>
      <c r="C10" s="48"/>
      <c r="D10" s="48"/>
      <c r="E10" s="48"/>
      <c r="F10" s="48"/>
      <c r="G10" s="48"/>
      <c r="H10" s="48"/>
      <c r="I10" s="48"/>
      <c r="J10" s="48"/>
      <c r="K10" s="33"/>
      <c r="L10" s="33"/>
      <c r="M10" s="33"/>
      <c r="N10" s="33"/>
      <c r="O10" s="33"/>
      <c r="P10" s="33"/>
      <c r="Q10" s="47">
        <f>SUM(R10:V10)</f>
        <v>2146756.3291600002</v>
      </c>
      <c r="R10" s="49">
        <v>1450659.2181599999</v>
      </c>
      <c r="S10" s="49">
        <v>40543.041000000005</v>
      </c>
      <c r="T10" s="49">
        <v>573369.22000000009</v>
      </c>
      <c r="U10" s="49">
        <v>82184.850000000006</v>
      </c>
      <c r="V10" s="49" t="s">
        <v>17</v>
      </c>
      <c r="W10" s="24"/>
    </row>
    <row r="11" spans="1:29" ht="11.1" customHeight="1" x14ac:dyDescent="0.2">
      <c r="A11" s="32" t="s">
        <v>4</v>
      </c>
      <c r="B11" s="48"/>
      <c r="C11" s="48"/>
      <c r="D11" s="48"/>
      <c r="E11" s="48"/>
      <c r="F11" s="48"/>
      <c r="G11" s="48"/>
      <c r="H11" s="48"/>
      <c r="I11" s="48"/>
      <c r="J11" s="48"/>
      <c r="K11" s="33"/>
      <c r="L11" s="33"/>
      <c r="M11" s="33"/>
      <c r="N11" s="33"/>
      <c r="O11" s="33"/>
      <c r="P11" s="33"/>
      <c r="Q11" s="47">
        <f>SUM(R11:V11)</f>
        <v>2132190</v>
      </c>
      <c r="R11" s="49" t="s">
        <v>17</v>
      </c>
      <c r="S11" s="49">
        <v>99111</v>
      </c>
      <c r="T11" s="49">
        <v>2002280</v>
      </c>
      <c r="U11" s="49">
        <v>30799</v>
      </c>
      <c r="V11" s="49" t="s">
        <v>17</v>
      </c>
      <c r="W11" s="24"/>
    </row>
    <row r="12" spans="1:29" ht="11.1" customHeight="1" x14ac:dyDescent="0.2">
      <c r="A12" s="32" t="s">
        <v>21</v>
      </c>
      <c r="B12" s="48"/>
      <c r="C12" s="48"/>
      <c r="D12" s="48"/>
      <c r="E12" s="48"/>
      <c r="F12" s="48"/>
      <c r="G12" s="48"/>
      <c r="H12" s="48"/>
      <c r="I12" s="48"/>
      <c r="J12" s="48"/>
      <c r="K12" s="33"/>
      <c r="L12" s="33"/>
      <c r="M12" s="33"/>
      <c r="N12" s="33"/>
      <c r="O12" s="33"/>
      <c r="P12" s="33"/>
      <c r="Q12" s="47">
        <f t="shared" ref="Q12:Q15" si="1">SUM(R12:V12)</f>
        <v>31087144.218613561</v>
      </c>
      <c r="R12" s="49">
        <v>17865110.843000002</v>
      </c>
      <c r="S12" s="49">
        <v>1804875.6281399997</v>
      </c>
      <c r="T12" s="49">
        <v>8130730.9219999984</v>
      </c>
      <c r="U12" s="49">
        <v>2981320.5643350999</v>
      </c>
      <c r="V12" s="49">
        <v>305106.26113846159</v>
      </c>
      <c r="W12" s="24"/>
    </row>
    <row r="13" spans="1:29" ht="11.1" customHeight="1" x14ac:dyDescent="0.2">
      <c r="A13" s="32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33"/>
      <c r="L13" s="33"/>
      <c r="M13" s="33"/>
      <c r="N13" s="33"/>
      <c r="O13" s="33"/>
      <c r="P13" s="33"/>
      <c r="Q13" s="47">
        <f>SUM(R13:V13)</f>
        <v>1419112.6020000002</v>
      </c>
      <c r="R13" s="49">
        <v>11683.84</v>
      </c>
      <c r="S13" s="49">
        <v>344008.68200000003</v>
      </c>
      <c r="T13" s="49">
        <v>1058379.47</v>
      </c>
      <c r="U13" s="49">
        <v>5040.6099999999997</v>
      </c>
      <c r="V13" s="49" t="s">
        <v>17</v>
      </c>
      <c r="W13" s="24"/>
    </row>
    <row r="14" spans="1:29" ht="11.1" customHeight="1" x14ac:dyDescent="0.2">
      <c r="A14" s="32" t="s">
        <v>5</v>
      </c>
      <c r="B14" s="48"/>
      <c r="C14" s="48"/>
      <c r="D14" s="48"/>
      <c r="E14" s="48"/>
      <c r="F14" s="48"/>
      <c r="G14" s="48"/>
      <c r="H14" s="48"/>
      <c r="I14" s="48"/>
      <c r="J14" s="48"/>
      <c r="K14" s="33"/>
      <c r="L14" s="33"/>
      <c r="M14" s="33"/>
      <c r="N14" s="33"/>
      <c r="O14" s="33"/>
      <c r="P14" s="33"/>
      <c r="Q14" s="47">
        <f t="shared" si="1"/>
        <v>6440210.2498899996</v>
      </c>
      <c r="R14" s="49">
        <v>206621.549</v>
      </c>
      <c r="S14" s="49">
        <v>393817.73588999995</v>
      </c>
      <c r="T14" s="49">
        <v>5680855</v>
      </c>
      <c r="U14" s="49">
        <v>158745.92499999999</v>
      </c>
      <c r="V14" s="49">
        <v>170.04</v>
      </c>
      <c r="W14" s="24"/>
    </row>
    <row r="15" spans="1:29" ht="11.1" customHeight="1" x14ac:dyDescent="0.2">
      <c r="A15" s="32" t="s">
        <v>6</v>
      </c>
      <c r="B15" s="48"/>
      <c r="C15" s="48"/>
      <c r="D15" s="48"/>
      <c r="E15" s="48"/>
      <c r="F15" s="48"/>
      <c r="G15" s="48"/>
      <c r="H15" s="48"/>
      <c r="I15" s="48"/>
      <c r="J15" s="48"/>
      <c r="K15" s="33"/>
      <c r="L15" s="33"/>
      <c r="M15" s="33"/>
      <c r="N15" s="33"/>
      <c r="O15" s="33"/>
      <c r="P15" s="33"/>
      <c r="Q15" s="47">
        <f t="shared" si="1"/>
        <v>276204</v>
      </c>
      <c r="R15" s="49">
        <v>63184</v>
      </c>
      <c r="S15" s="49">
        <v>27511</v>
      </c>
      <c r="T15" s="49">
        <v>184236</v>
      </c>
      <c r="U15" s="49">
        <v>1273</v>
      </c>
      <c r="V15" s="49" t="s">
        <v>17</v>
      </c>
      <c r="W15" s="24"/>
    </row>
    <row r="16" spans="1:29" ht="11.1" customHeight="1" x14ac:dyDescent="0.2">
      <c r="A16" s="32" t="s"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33"/>
      <c r="L16" s="33"/>
      <c r="M16" s="33"/>
      <c r="N16" s="33"/>
      <c r="O16" s="33"/>
      <c r="P16" s="33"/>
      <c r="Q16" s="33" t="s">
        <v>17</v>
      </c>
      <c r="R16" s="33" t="s">
        <v>17</v>
      </c>
      <c r="S16" s="33" t="s">
        <v>17</v>
      </c>
      <c r="T16" s="33" t="s">
        <v>17</v>
      </c>
      <c r="U16" s="33" t="s">
        <v>17</v>
      </c>
      <c r="V16" s="33" t="s">
        <v>17</v>
      </c>
      <c r="W16" s="24"/>
    </row>
    <row r="17" spans="1:23" ht="11.1" customHeight="1" x14ac:dyDescent="0.2">
      <c r="A17" s="36" t="s">
        <v>8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  <c r="L17" s="47"/>
      <c r="M17" s="47"/>
      <c r="N17" s="47"/>
      <c r="O17" s="47"/>
      <c r="P17" s="47"/>
      <c r="Q17" s="47">
        <f>SUM(R17:V17)</f>
        <v>604867.46</v>
      </c>
      <c r="R17" s="47">
        <f>R21</f>
        <v>2767.82</v>
      </c>
      <c r="S17" s="47">
        <f>SUM(S19:S21)</f>
        <v>462103.33</v>
      </c>
      <c r="T17" s="33" t="s">
        <v>17</v>
      </c>
      <c r="U17" s="47">
        <f>U20+U21</f>
        <v>134194.98000000001</v>
      </c>
      <c r="V17" s="47">
        <f>SUM(V19:V21)</f>
        <v>5801.33</v>
      </c>
      <c r="W17" s="24"/>
    </row>
    <row r="18" spans="1:23" ht="11.1" hidden="1" customHeight="1" x14ac:dyDescent="0.2">
      <c r="A18" s="36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7"/>
      <c r="M18" s="47"/>
      <c r="N18" s="47"/>
      <c r="O18" s="47"/>
      <c r="P18" s="47"/>
      <c r="Q18" s="47">
        <f t="shared" si="0"/>
        <v>0</v>
      </c>
      <c r="R18" s="33"/>
      <c r="S18" s="47"/>
      <c r="T18" s="33"/>
      <c r="U18" s="47"/>
      <c r="V18" s="47"/>
      <c r="W18" s="24"/>
    </row>
    <row r="19" spans="1:23" ht="11.1" customHeight="1" x14ac:dyDescent="0.2">
      <c r="A19" s="32" t="s">
        <v>25</v>
      </c>
      <c r="B19" s="48"/>
      <c r="C19" s="48"/>
      <c r="D19" s="48"/>
      <c r="E19" s="48"/>
      <c r="F19" s="48"/>
      <c r="G19" s="48"/>
      <c r="H19" s="48"/>
      <c r="I19" s="48"/>
      <c r="J19" s="48"/>
      <c r="K19" s="33"/>
      <c r="L19" s="33"/>
      <c r="M19" s="33"/>
      <c r="N19" s="33"/>
      <c r="O19" s="33"/>
      <c r="P19" s="33"/>
      <c r="Q19" s="47">
        <f>SUM(R19:V19)</f>
        <v>374431</v>
      </c>
      <c r="R19" s="49" t="s">
        <v>17</v>
      </c>
      <c r="S19" s="49">
        <v>372280</v>
      </c>
      <c r="T19" s="49" t="s">
        <v>17</v>
      </c>
      <c r="U19" s="49" t="s">
        <v>17</v>
      </c>
      <c r="V19" s="49">
        <v>2151</v>
      </c>
      <c r="W19" s="24"/>
    </row>
    <row r="20" spans="1:23" ht="11.1" customHeight="1" x14ac:dyDescent="0.2">
      <c r="A20" s="32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33"/>
      <c r="L20" s="33"/>
      <c r="M20" s="33"/>
      <c r="N20" s="33"/>
      <c r="O20" s="33"/>
      <c r="P20" s="33"/>
      <c r="Q20" s="47">
        <f>SUM(R20:V20)</f>
        <v>74224</v>
      </c>
      <c r="R20" s="49" t="s">
        <v>17</v>
      </c>
      <c r="S20" s="49">
        <v>73544</v>
      </c>
      <c r="T20" s="49" t="s">
        <v>17</v>
      </c>
      <c r="U20" s="49">
        <v>15</v>
      </c>
      <c r="V20" s="49">
        <v>665</v>
      </c>
      <c r="W20" s="24"/>
    </row>
    <row r="21" spans="1:23" ht="11.1" customHeight="1" x14ac:dyDescent="0.2">
      <c r="A21" s="32" t="s">
        <v>27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47">
        <f>SUM(R21:V21)</f>
        <v>156212.46</v>
      </c>
      <c r="R21" s="49">
        <v>2767.82</v>
      </c>
      <c r="S21" s="49">
        <v>16279.329999999998</v>
      </c>
      <c r="T21" s="49" t="s">
        <v>17</v>
      </c>
      <c r="U21" s="49">
        <v>134179.98000000001</v>
      </c>
      <c r="V21" s="49">
        <v>2985.33</v>
      </c>
      <c r="W21" s="24"/>
    </row>
    <row r="22" spans="1:23" s="18" customFormat="1" ht="11.1" customHeight="1" x14ac:dyDescent="0.2">
      <c r="A22" s="36" t="s">
        <v>16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47"/>
      <c r="M22" s="47"/>
      <c r="N22" s="47"/>
      <c r="O22" s="47"/>
      <c r="P22" s="47"/>
      <c r="Q22" s="47">
        <f>Q23+Q29</f>
        <v>86380</v>
      </c>
      <c r="R22" s="47" t="s">
        <v>17</v>
      </c>
      <c r="S22" s="47">
        <f>S23+S29</f>
        <v>83393</v>
      </c>
      <c r="T22" s="47" t="s">
        <v>17</v>
      </c>
      <c r="U22" s="47">
        <f>U23</f>
        <v>2987</v>
      </c>
      <c r="V22" s="47" t="s">
        <v>17</v>
      </c>
      <c r="W22" s="26"/>
    </row>
    <row r="23" spans="1:23" s="18" customFormat="1" ht="11.1" customHeight="1" x14ac:dyDescent="0.2">
      <c r="A23" s="36" t="s">
        <v>2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  <c r="L23" s="47"/>
      <c r="M23" s="47"/>
      <c r="N23" s="47"/>
      <c r="O23" s="47"/>
      <c r="P23" s="47"/>
      <c r="Q23" s="47">
        <f>SUM(R23:V23)</f>
        <v>86295</v>
      </c>
      <c r="R23" s="47" t="s">
        <v>17</v>
      </c>
      <c r="S23" s="47">
        <f>S26+S27+S28</f>
        <v>83308</v>
      </c>
      <c r="T23" s="47" t="s">
        <v>17</v>
      </c>
      <c r="U23" s="47">
        <f>U28</f>
        <v>2987</v>
      </c>
      <c r="V23" s="47" t="s">
        <v>17</v>
      </c>
      <c r="W23" s="26"/>
    </row>
    <row r="24" spans="1:23" ht="11.1" hidden="1" customHeight="1" x14ac:dyDescent="0.2">
      <c r="A24" s="36"/>
      <c r="B24" s="46"/>
      <c r="C24" s="46"/>
      <c r="D24" s="46"/>
      <c r="E24" s="46"/>
      <c r="F24" s="46"/>
      <c r="G24" s="46"/>
      <c r="H24" s="46"/>
      <c r="I24" s="46"/>
      <c r="J24" s="46"/>
      <c r="K24" s="47"/>
      <c r="L24" s="47"/>
      <c r="M24" s="47"/>
      <c r="N24" s="47"/>
      <c r="O24" s="47"/>
      <c r="P24" s="47"/>
      <c r="Q24" s="47">
        <f t="shared" si="0"/>
        <v>0</v>
      </c>
      <c r="R24" s="33"/>
      <c r="S24" s="47"/>
      <c r="T24" s="33"/>
      <c r="U24" s="47"/>
      <c r="V24" s="47"/>
      <c r="W24" s="24"/>
    </row>
    <row r="25" spans="1:23" ht="11.1" customHeight="1" x14ac:dyDescent="0.2">
      <c r="A25" s="32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33"/>
      <c r="L25" s="33"/>
      <c r="M25" s="33"/>
      <c r="N25" s="33"/>
      <c r="O25" s="33"/>
      <c r="P25" s="33"/>
      <c r="Q25" s="47" t="s">
        <v>17</v>
      </c>
      <c r="R25" s="49" t="s">
        <v>17</v>
      </c>
      <c r="S25" s="49" t="s">
        <v>17</v>
      </c>
      <c r="T25" s="49" t="s">
        <v>17</v>
      </c>
      <c r="U25" s="49" t="s">
        <v>17</v>
      </c>
      <c r="V25" s="49" t="s">
        <v>17</v>
      </c>
      <c r="W25" s="24"/>
    </row>
    <row r="26" spans="1:23" ht="11.1" customHeight="1" x14ac:dyDescent="0.2">
      <c r="A26" s="32" t="s">
        <v>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7">
        <f>SUM(R26:V26)</f>
        <v>68690</v>
      </c>
      <c r="R26" s="49" t="s">
        <v>17</v>
      </c>
      <c r="S26" s="49">
        <v>68690</v>
      </c>
      <c r="T26" s="49" t="s">
        <v>17</v>
      </c>
      <c r="U26" s="49" t="s">
        <v>17</v>
      </c>
      <c r="V26" s="49" t="s">
        <v>17</v>
      </c>
      <c r="W26" s="24"/>
    </row>
    <row r="27" spans="1:23" ht="11.1" customHeight="1" x14ac:dyDescent="0.2">
      <c r="A27" s="32" t="s">
        <v>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7">
        <f t="shared" si="0"/>
        <v>7535</v>
      </c>
      <c r="R27" s="49" t="s">
        <v>17</v>
      </c>
      <c r="S27" s="49">
        <v>7535</v>
      </c>
      <c r="T27" s="49" t="s">
        <v>17</v>
      </c>
      <c r="U27" s="49" t="s">
        <v>17</v>
      </c>
      <c r="V27" s="49" t="s">
        <v>17</v>
      </c>
      <c r="W27" s="24"/>
    </row>
    <row r="28" spans="1:23" ht="11.1" customHeight="1" x14ac:dyDescent="0.2">
      <c r="A28" s="32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7">
        <f>SUM(R28:V28)</f>
        <v>10070</v>
      </c>
      <c r="R28" s="49" t="s">
        <v>17</v>
      </c>
      <c r="S28" s="49">
        <v>7083</v>
      </c>
      <c r="T28" s="49" t="s">
        <v>17</v>
      </c>
      <c r="U28" s="49">
        <v>2987</v>
      </c>
      <c r="V28" s="49" t="s">
        <v>17</v>
      </c>
      <c r="W28" s="24"/>
    </row>
    <row r="29" spans="1:23" s="18" customFormat="1" ht="11.1" customHeight="1" x14ac:dyDescent="0.2">
      <c r="A29" s="36" t="s">
        <v>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>
        <f>SUM(R29:V29)</f>
        <v>85</v>
      </c>
      <c r="R29" s="50" t="s">
        <v>17</v>
      </c>
      <c r="S29" s="50">
        <f>S30</f>
        <v>85</v>
      </c>
      <c r="T29" s="50" t="s">
        <v>17</v>
      </c>
      <c r="U29" s="50" t="s">
        <v>17</v>
      </c>
      <c r="V29" s="50" t="s">
        <v>17</v>
      </c>
      <c r="W29" s="26"/>
    </row>
    <row r="30" spans="1:23" ht="11.1" customHeight="1" x14ac:dyDescent="0.2">
      <c r="A30" s="32" t="s">
        <v>13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7">
        <f>SUM(R30:V30)</f>
        <v>85</v>
      </c>
      <c r="R30" s="33" t="s">
        <v>17</v>
      </c>
      <c r="S30" s="33">
        <v>85</v>
      </c>
      <c r="T30" s="33" t="s">
        <v>17</v>
      </c>
      <c r="U30" s="33" t="s">
        <v>17</v>
      </c>
      <c r="V30" s="33" t="s">
        <v>17</v>
      </c>
      <c r="W30" s="24"/>
    </row>
    <row r="31" spans="1:23" ht="3.95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4"/>
    </row>
    <row r="32" spans="1:23" ht="12.75" x14ac:dyDescent="0.2">
      <c r="A32" s="32" t="s">
        <v>23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0"/>
      <c r="U32" s="10"/>
      <c r="V32" s="10"/>
    </row>
    <row r="33" spans="1:22" ht="12.75" x14ac:dyDescent="0.2">
      <c r="A33" s="32" t="s">
        <v>24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0"/>
      <c r="U33" s="10"/>
      <c r="V33" s="10"/>
    </row>
    <row r="34" spans="1:22" ht="12.75" x14ac:dyDescent="0.2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3"/>
      <c r="T34" s="10"/>
      <c r="U34" s="10"/>
      <c r="V34" s="10"/>
    </row>
    <row r="35" spans="1:22" ht="12.75" x14ac:dyDescent="0.2">
      <c r="A35" s="32" t="s">
        <v>29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0"/>
      <c r="U35" s="10"/>
      <c r="V35" s="10"/>
    </row>
    <row r="36" spans="1:22" ht="12.75" x14ac:dyDescent="0.2">
      <c r="A36" s="36" t="s">
        <v>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0"/>
      <c r="U36" s="10"/>
      <c r="V36" s="10"/>
    </row>
    <row r="37" spans="1:22" ht="12.75" x14ac:dyDescent="0.2">
      <c r="A37" s="1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2.75" x14ac:dyDescent="0.2">
      <c r="A38" s="1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2.75" x14ac:dyDescent="0.2">
      <c r="A39" s="1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2.75" x14ac:dyDescent="0.2">
      <c r="A40" s="1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.75" x14ac:dyDescent="0.2">
      <c r="A41" s="1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.75" x14ac:dyDescent="0.2">
      <c r="A42" s="1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2.75" x14ac:dyDescent="0.2">
      <c r="A43" s="1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.9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9.6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6.5" customHeight="1" x14ac:dyDescent="0.2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22"/>
    </row>
    <row r="47" spans="1:22" ht="9.1999999999999993" customHeight="1" x14ac:dyDescent="0.2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9.1999999999999993" customHeight="1" x14ac:dyDescent="0.2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4" ht="9.1999999999999993" customHeight="1" x14ac:dyDescent="0.2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4" ht="9.1999999999999993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4"/>
      <c r="L50" s="4"/>
      <c r="M50" s="4"/>
      <c r="N50" s="4"/>
      <c r="O50" s="4"/>
      <c r="P50" s="5"/>
      <c r="Q50" s="5"/>
      <c r="R50" s="5"/>
      <c r="S50" s="5"/>
      <c r="T50" s="5"/>
      <c r="U50" s="5"/>
      <c r="V50" s="5"/>
    </row>
    <row r="51" spans="1:24" ht="9.1999999999999993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4"/>
      <c r="L51" s="4"/>
      <c r="M51" s="4"/>
      <c r="N51" s="4"/>
      <c r="O51" s="4"/>
      <c r="P51" s="5"/>
      <c r="Q51" s="5"/>
      <c r="R51" s="5"/>
      <c r="S51" s="5"/>
      <c r="T51" s="5"/>
      <c r="U51" s="5"/>
      <c r="V51" s="5"/>
    </row>
    <row r="52" spans="1:24" ht="9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24" ht="9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24" s="15" customFormat="1" ht="12.6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3"/>
      <c r="X54" s="3"/>
    </row>
    <row r="55" spans="1:24" s="15" customFormat="1" ht="12.6" customHeight="1" x14ac:dyDescent="0.2"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3"/>
      <c r="X55" s="3"/>
    </row>
    <row r="56" spans="1:24" s="15" customFormat="1" ht="12.6" customHeight="1" x14ac:dyDescent="0.2"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3"/>
      <c r="X56" s="3"/>
    </row>
    <row r="57" spans="1:24" s="15" customFormat="1" ht="12.6" customHeight="1" x14ac:dyDescent="0.2"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3"/>
      <c r="X57" s="3"/>
    </row>
    <row r="58" spans="1:24" s="15" customFormat="1" ht="12.6" customHeight="1" x14ac:dyDescent="0.2"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3"/>
      <c r="X58" s="3"/>
    </row>
    <row r="59" spans="1:24" s="15" customFormat="1" ht="12.6" customHeight="1" x14ac:dyDescent="0.2">
      <c r="L59" s="16"/>
      <c r="M59" s="16"/>
      <c r="N59" s="16"/>
      <c r="O59" s="16"/>
      <c r="P59" s="16"/>
      <c r="Q59" s="16"/>
      <c r="R59" s="16"/>
      <c r="S59" s="16"/>
      <c r="T59" s="16"/>
      <c r="U59" s="17"/>
      <c r="V59" s="17"/>
      <c r="W59" s="3"/>
      <c r="X59" s="3"/>
    </row>
    <row r="73" spans="1:24" s="6" customFormat="1" ht="12.6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1"/>
      <c r="L73" s="4"/>
      <c r="M73" s="4"/>
      <c r="N73" s="4"/>
      <c r="O73" s="4"/>
      <c r="W73" s="3"/>
      <c r="X73" s="3"/>
    </row>
    <row r="74" spans="1:24" s="6" customFormat="1" ht="12.6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1"/>
      <c r="L74" s="4"/>
      <c r="M74" s="4"/>
      <c r="N74" s="4"/>
      <c r="O74" s="4"/>
      <c r="W74" s="3"/>
      <c r="X74" s="3"/>
    </row>
    <row r="75" spans="1:24" s="6" customFormat="1" ht="12.6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1"/>
      <c r="L75" s="4"/>
      <c r="M75" s="4"/>
      <c r="N75" s="4"/>
      <c r="O75" s="4"/>
      <c r="W75" s="3"/>
      <c r="X75" s="3"/>
    </row>
    <row r="76" spans="1:24" s="6" customFormat="1" ht="12.6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1"/>
      <c r="L76" s="4"/>
      <c r="M76" s="4"/>
      <c r="N76" s="4"/>
      <c r="O76" s="4"/>
      <c r="W76" s="3"/>
      <c r="X76" s="3"/>
    </row>
    <row r="77" spans="1:24" s="6" customFormat="1" ht="12.6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1"/>
      <c r="L77" s="4"/>
      <c r="M77" s="4"/>
      <c r="N77" s="4"/>
      <c r="O77" s="4"/>
      <c r="W77" s="3"/>
      <c r="X77" s="3"/>
    </row>
    <row r="78" spans="1:24" s="6" customFormat="1" ht="12.6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1"/>
      <c r="L78" s="4"/>
      <c r="M78" s="4"/>
      <c r="N78" s="4"/>
      <c r="O78" s="4"/>
      <c r="W78" s="3"/>
      <c r="X78" s="3"/>
    </row>
    <row r="79" spans="1:24" s="6" customFormat="1" ht="12.6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1"/>
      <c r="L79" s="4"/>
      <c r="M79" s="4"/>
      <c r="N79" s="4"/>
      <c r="O79" s="4"/>
      <c r="W79" s="3"/>
      <c r="X79" s="3"/>
    </row>
    <row r="80" spans="1:24" s="6" customFormat="1" ht="12.6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1"/>
      <c r="L80" s="4"/>
      <c r="M80" s="4"/>
      <c r="N80" s="4"/>
      <c r="O80" s="4"/>
      <c r="W80" s="3"/>
      <c r="X80" s="3"/>
    </row>
    <row r="81" spans="1:24" s="6" customFormat="1" ht="12.6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1"/>
      <c r="L81" s="4"/>
      <c r="M81" s="4"/>
      <c r="N81" s="4"/>
      <c r="O81" s="4"/>
      <c r="W81" s="3"/>
      <c r="X81" s="3"/>
    </row>
    <row r="82" spans="1:24" s="6" customFormat="1" ht="12.6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1"/>
      <c r="L82" s="4"/>
      <c r="M82" s="4"/>
      <c r="N82" s="4"/>
      <c r="O82" s="4"/>
      <c r="W82" s="3"/>
      <c r="X82" s="3"/>
    </row>
    <row r="83" spans="1:24" s="6" customFormat="1" ht="12.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1"/>
      <c r="L83" s="4"/>
      <c r="M83" s="4"/>
      <c r="N83" s="4"/>
      <c r="O83" s="4"/>
      <c r="W83" s="3"/>
      <c r="X83" s="3"/>
    </row>
    <row r="84" spans="1:24" s="6" customFormat="1" ht="12.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1"/>
      <c r="L84" s="4"/>
      <c r="M84" s="4"/>
      <c r="N84" s="4"/>
      <c r="O84" s="4"/>
      <c r="W84" s="3"/>
      <c r="X84" s="3"/>
    </row>
    <row r="85" spans="1:24" s="6" customFormat="1" ht="12.6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1"/>
      <c r="L85" s="4"/>
      <c r="M85" s="4"/>
      <c r="N85" s="4"/>
      <c r="O85" s="4"/>
      <c r="W85" s="3"/>
      <c r="X85" s="3"/>
    </row>
    <row r="86" spans="1:24" s="6" customFormat="1" ht="12.6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1"/>
      <c r="L86" s="4"/>
      <c r="M86" s="4"/>
      <c r="N86" s="4"/>
      <c r="O86" s="4"/>
      <c r="W86" s="3"/>
      <c r="X86" s="3"/>
    </row>
    <row r="87" spans="1:24" s="6" customFormat="1" ht="12.6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1"/>
      <c r="L87" s="4"/>
      <c r="M87" s="4"/>
      <c r="N87" s="4"/>
      <c r="O87" s="4"/>
      <c r="W87" s="3"/>
      <c r="X87" s="3"/>
    </row>
    <row r="88" spans="1:24" s="6" customFormat="1" ht="12.6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1"/>
      <c r="L88" s="4"/>
      <c r="M88" s="4"/>
      <c r="N88" s="4"/>
      <c r="O88" s="4"/>
      <c r="W88" s="3"/>
      <c r="X88" s="3"/>
    </row>
    <row r="89" spans="1:24" s="6" customFormat="1" ht="12.6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1"/>
      <c r="L89" s="4"/>
      <c r="M89" s="4"/>
      <c r="N89" s="4"/>
      <c r="O89" s="4"/>
      <c r="W89" s="3"/>
      <c r="X89" s="3"/>
    </row>
    <row r="90" spans="1:24" s="6" customFormat="1" ht="12.6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1"/>
      <c r="L90" s="4"/>
      <c r="M90" s="4"/>
      <c r="N90" s="4"/>
      <c r="O90" s="4"/>
      <c r="W90" s="3"/>
      <c r="X90" s="3"/>
    </row>
  </sheetData>
  <mergeCells count="3">
    <mergeCell ref="R4:R5"/>
    <mergeCell ref="S4:S5"/>
    <mergeCell ref="A46:U46"/>
  </mergeCells>
  <printOptions horizontalCentered="1"/>
  <pageMargins left="0.83" right="1" top="1.1811023622047245" bottom="0.70866141732283472" header="0" footer="0"/>
  <pageSetup paperSize="9" scale="95" orientation="portrait" r:id="rId1"/>
  <headerFooter alignWithMargins="0"/>
  <ignoredErrors>
    <ignoredError sqref="Q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view="pageBreakPreview" zoomScale="145" zoomScaleNormal="140" zoomScaleSheetLayoutView="145" workbookViewId="0">
      <selection activeCell="A10" sqref="A10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140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9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68" t="s">
        <v>19</v>
      </c>
      <c r="F5" s="68" t="s">
        <v>30</v>
      </c>
      <c r="G5" s="68" t="s">
        <v>31</v>
      </c>
    </row>
    <row r="6" spans="1:14" ht="3.95" customHeight="1" x14ac:dyDescent="0.2">
      <c r="A6" s="72"/>
      <c r="B6" s="69"/>
      <c r="C6" s="92"/>
      <c r="D6" s="92"/>
      <c r="E6" s="70"/>
      <c r="F6" s="69"/>
      <c r="G6" s="69"/>
    </row>
    <row r="7" spans="1:14" ht="13.5" customHeight="1" x14ac:dyDescent="0.2">
      <c r="A7" s="73" t="s">
        <v>137</v>
      </c>
      <c r="B7" s="43"/>
      <c r="C7" s="65"/>
      <c r="D7" s="65"/>
      <c r="E7" s="65"/>
      <c r="F7" s="65"/>
      <c r="G7" s="65"/>
    </row>
    <row r="8" spans="1:14" ht="15" customHeight="1" x14ac:dyDescent="0.2">
      <c r="A8" s="74" t="s">
        <v>14</v>
      </c>
      <c r="B8" s="47">
        <f t="shared" ref="B8:G8" si="0">+B9+B33</f>
        <v>51766674.74702774</v>
      </c>
      <c r="C8" s="47">
        <f t="shared" si="0"/>
        <v>25074787.353390004</v>
      </c>
      <c r="D8" s="47">
        <f t="shared" si="0"/>
        <v>3901285.8188924119</v>
      </c>
      <c r="E8" s="47">
        <f t="shared" si="0"/>
        <v>19323037.177000001</v>
      </c>
      <c r="F8" s="47">
        <f t="shared" si="0"/>
        <v>3121182.7074928004</v>
      </c>
      <c r="G8" s="47">
        <f t="shared" si="0"/>
        <v>346381.69025251985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47">
        <f>+SUM(B10:B32)</f>
        <v>51049035.134027742</v>
      </c>
      <c r="C9" s="47">
        <f t="shared" ref="C9:G9" si="1">+SUM(C10:C32)</f>
        <v>25068367.862390004</v>
      </c>
      <c r="D9" s="47">
        <f t="shared" si="1"/>
        <v>3324854.9958924116</v>
      </c>
      <c r="E9" s="47">
        <f t="shared" si="1"/>
        <v>19323037.177000001</v>
      </c>
      <c r="F9" s="47">
        <f t="shared" si="1"/>
        <v>2988548.3684928003</v>
      </c>
      <c r="G9" s="47">
        <f t="shared" si="1"/>
        <v>344226.73025251983</v>
      </c>
      <c r="H9" s="24"/>
    </row>
    <row r="10" spans="1:14" ht="11.1" customHeight="1" x14ac:dyDescent="0.2">
      <c r="A10" s="32" t="s">
        <v>52</v>
      </c>
      <c r="B10" s="47"/>
      <c r="C10" s="33"/>
      <c r="D10" s="33"/>
      <c r="E10" s="33"/>
      <c r="F10" s="33"/>
      <c r="G10" s="55"/>
      <c r="H10" s="24"/>
    </row>
    <row r="11" spans="1:14" ht="11.1" customHeight="1" x14ac:dyDescent="0.2">
      <c r="A11" s="59" t="s">
        <v>113</v>
      </c>
      <c r="B11" s="47">
        <f t="shared" ref="B11:B25" si="2">+SUM(C11:G11)</f>
        <v>2500056.4740000004</v>
      </c>
      <c r="C11" s="33">
        <v>1867053.2039999999</v>
      </c>
      <c r="D11" s="33">
        <v>43902.502000000015</v>
      </c>
      <c r="E11" s="33">
        <v>517288.77000000014</v>
      </c>
      <c r="F11" s="33">
        <v>71811.998000000007</v>
      </c>
      <c r="G11" s="55">
        <v>0</v>
      </c>
      <c r="H11" s="24"/>
    </row>
    <row r="12" spans="1:14" ht="11.1" customHeight="1" x14ac:dyDescent="0.2">
      <c r="A12" s="32" t="s">
        <v>111</v>
      </c>
      <c r="B12" s="47"/>
      <c r="C12" s="33"/>
      <c r="D12" s="33"/>
      <c r="E12" s="33"/>
      <c r="F12" s="33"/>
      <c r="G12" s="55"/>
      <c r="H12" s="24"/>
    </row>
    <row r="13" spans="1:14" ht="11.1" customHeight="1" x14ac:dyDescent="0.2">
      <c r="A13" s="59" t="s">
        <v>112</v>
      </c>
      <c r="B13" s="54">
        <f t="shared" si="2"/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24"/>
    </row>
    <row r="14" spans="1:14" ht="11.1" customHeight="1" x14ac:dyDescent="0.2">
      <c r="A14" s="32" t="s">
        <v>43</v>
      </c>
      <c r="B14" s="3"/>
      <c r="C14" s="3"/>
      <c r="D14" s="3"/>
      <c r="E14" s="3"/>
      <c r="F14" s="3"/>
      <c r="G14" s="3"/>
      <c r="H14" s="24"/>
    </row>
    <row r="15" spans="1:14" ht="11.1" customHeight="1" x14ac:dyDescent="0.2">
      <c r="A15" s="59" t="s">
        <v>114</v>
      </c>
      <c r="B15" s="47">
        <f>+SUM(C15:G15)</f>
        <v>2568206.3309999998</v>
      </c>
      <c r="C15" s="55">
        <v>74</v>
      </c>
      <c r="D15" s="33">
        <v>91535.039999999994</v>
      </c>
      <c r="E15" s="33">
        <v>2446700.7999999998</v>
      </c>
      <c r="F15" s="33">
        <v>29896.491000000002</v>
      </c>
      <c r="G15" s="55">
        <v>0</v>
      </c>
      <c r="H15" s="24"/>
    </row>
    <row r="16" spans="1:14" ht="11.1" customHeight="1" x14ac:dyDescent="0.2">
      <c r="A16" s="32" t="s">
        <v>115</v>
      </c>
      <c r="B16" s="47"/>
      <c r="C16" s="55"/>
      <c r="D16" s="33"/>
      <c r="E16" s="33"/>
      <c r="F16" s="33"/>
      <c r="G16" s="55"/>
      <c r="H16" s="24"/>
    </row>
    <row r="17" spans="1:8" ht="11.1" customHeight="1" x14ac:dyDescent="0.2">
      <c r="A17" s="59" t="s">
        <v>116</v>
      </c>
      <c r="B17" s="47">
        <f>+SUM(C17:G17)</f>
        <v>53798</v>
      </c>
      <c r="C17" s="55">
        <v>0</v>
      </c>
      <c r="D17" s="33">
        <v>53798</v>
      </c>
      <c r="E17" s="55">
        <v>0</v>
      </c>
      <c r="F17" s="55">
        <v>0</v>
      </c>
      <c r="G17" s="55">
        <v>0</v>
      </c>
      <c r="H17" s="24"/>
    </row>
    <row r="18" spans="1:8" ht="11.1" customHeight="1" x14ac:dyDescent="0.2">
      <c r="A18" s="32" t="s">
        <v>11</v>
      </c>
      <c r="B18" s="47"/>
      <c r="C18" s="55"/>
      <c r="D18" s="33"/>
      <c r="E18" s="33"/>
      <c r="F18" s="33"/>
      <c r="G18" s="55"/>
      <c r="H18" s="24"/>
    </row>
    <row r="19" spans="1:8" ht="11.1" customHeight="1" x14ac:dyDescent="0.2">
      <c r="A19" s="59" t="s">
        <v>117</v>
      </c>
      <c r="B19" s="47">
        <f>+SUM(C19:G19)</f>
        <v>6600</v>
      </c>
      <c r="C19" s="55">
        <v>0</v>
      </c>
      <c r="D19" s="33">
        <v>6600</v>
      </c>
      <c r="E19" s="55">
        <v>0</v>
      </c>
      <c r="F19" s="55">
        <v>0</v>
      </c>
      <c r="G19" s="55">
        <v>0</v>
      </c>
      <c r="H19" s="24"/>
    </row>
    <row r="20" spans="1:8" ht="11.1" customHeight="1" x14ac:dyDescent="0.2">
      <c r="A20" s="32" t="s">
        <v>118</v>
      </c>
      <c r="B20" s="47"/>
      <c r="C20" s="55"/>
      <c r="D20" s="33"/>
      <c r="E20" s="33"/>
      <c r="F20" s="33"/>
      <c r="G20" s="55"/>
      <c r="H20" s="24"/>
    </row>
    <row r="21" spans="1:8" ht="11.1" customHeight="1" x14ac:dyDescent="0.2">
      <c r="A21" s="59" t="s">
        <v>119</v>
      </c>
      <c r="B21" s="47">
        <f>+SUM(C21:G21)</f>
        <v>14371</v>
      </c>
      <c r="C21" s="55">
        <v>0</v>
      </c>
      <c r="D21" s="33">
        <v>11639</v>
      </c>
      <c r="E21" s="55">
        <v>0</v>
      </c>
      <c r="F21" s="33">
        <v>2732</v>
      </c>
      <c r="G21" s="55">
        <v>0</v>
      </c>
      <c r="H21" s="24"/>
    </row>
    <row r="22" spans="1:8" ht="11.1" customHeight="1" x14ac:dyDescent="0.2">
      <c r="A22" s="32" t="s">
        <v>133</v>
      </c>
      <c r="B22" s="47"/>
      <c r="C22" s="33"/>
      <c r="D22" s="33"/>
      <c r="E22" s="33"/>
      <c r="F22" s="33"/>
      <c r="G22" s="33"/>
      <c r="H22" s="24"/>
    </row>
    <row r="23" spans="1:8" ht="11.1" customHeight="1" x14ac:dyDescent="0.2">
      <c r="A23" s="59" t="s">
        <v>120</v>
      </c>
      <c r="B23" s="47">
        <f t="shared" si="2"/>
        <v>19104193.292737734</v>
      </c>
      <c r="C23" s="33">
        <v>8122133.7581000002</v>
      </c>
      <c r="D23" s="33">
        <v>2314014.4998924113</v>
      </c>
      <c r="E23" s="33">
        <v>5623550.7930000015</v>
      </c>
      <c r="F23" s="33">
        <v>2702002.0014928002</v>
      </c>
      <c r="G23" s="33">
        <v>342492.24025251984</v>
      </c>
      <c r="H23" s="24"/>
    </row>
    <row r="24" spans="1:8" ht="11.1" customHeight="1" x14ac:dyDescent="0.2">
      <c r="A24" s="59" t="s">
        <v>121</v>
      </c>
      <c r="B24" s="47">
        <f t="shared" si="2"/>
        <v>14685789.596790005</v>
      </c>
      <c r="C24" s="33">
        <v>14685789.596790005</v>
      </c>
      <c r="D24" s="55">
        <v>0</v>
      </c>
      <c r="E24" s="55">
        <v>0</v>
      </c>
      <c r="F24" s="55">
        <v>0</v>
      </c>
      <c r="G24" s="55">
        <v>0</v>
      </c>
      <c r="H24" s="24"/>
    </row>
    <row r="25" spans="1:8" ht="11.1" customHeight="1" x14ac:dyDescent="0.2">
      <c r="A25" s="59" t="s">
        <v>122</v>
      </c>
      <c r="B25" s="47">
        <f t="shared" si="2"/>
        <v>2897205.4499999997</v>
      </c>
      <c r="C25" s="55">
        <v>0</v>
      </c>
      <c r="D25" s="55">
        <v>0</v>
      </c>
      <c r="E25" s="33">
        <v>2897205.4499999997</v>
      </c>
      <c r="F25" s="55">
        <v>0</v>
      </c>
      <c r="G25" s="55">
        <v>0</v>
      </c>
      <c r="H25" s="24"/>
    </row>
    <row r="26" spans="1:8" ht="11.1" customHeight="1" x14ac:dyDescent="0.2">
      <c r="A26" s="32" t="s">
        <v>81</v>
      </c>
      <c r="B26" s="47"/>
      <c r="C26" s="33"/>
      <c r="D26" s="33"/>
      <c r="E26" s="33"/>
      <c r="F26" s="33"/>
      <c r="G26" s="33"/>
      <c r="H26" s="24"/>
    </row>
    <row r="27" spans="1:8" ht="11.1" customHeight="1" x14ac:dyDescent="0.2">
      <c r="A27" s="59" t="s">
        <v>123</v>
      </c>
      <c r="B27" s="47">
        <f>+SUM(C27:G27)</f>
        <v>1681734.42</v>
      </c>
      <c r="C27" s="33">
        <v>22601.896000000001</v>
      </c>
      <c r="D27" s="33">
        <v>317514.14400000003</v>
      </c>
      <c r="E27" s="33">
        <v>1337017.9099999999</v>
      </c>
      <c r="F27" s="33">
        <v>4600.47</v>
      </c>
      <c r="G27" s="55">
        <v>0</v>
      </c>
      <c r="H27" s="24"/>
    </row>
    <row r="28" spans="1:8" ht="11.1" customHeight="1" x14ac:dyDescent="0.2">
      <c r="A28" s="32" t="s">
        <v>5</v>
      </c>
      <c r="B28" s="47"/>
      <c r="C28" s="33"/>
      <c r="D28" s="33"/>
      <c r="E28" s="33"/>
      <c r="F28" s="33"/>
      <c r="G28" s="33"/>
      <c r="H28" s="24"/>
    </row>
    <row r="29" spans="1:8" ht="11.1" customHeight="1" x14ac:dyDescent="0.2">
      <c r="A29" s="59" t="s">
        <v>124</v>
      </c>
      <c r="B29" s="47">
        <f>+SUM(C29:G29)</f>
        <v>7174906.2094999999</v>
      </c>
      <c r="C29" s="33">
        <v>282195.6875</v>
      </c>
      <c r="D29" s="33">
        <v>430536.84000000008</v>
      </c>
      <c r="E29" s="33">
        <v>6284993.4539999999</v>
      </c>
      <c r="F29" s="33">
        <v>176172.73800000001</v>
      </c>
      <c r="G29" s="33">
        <v>1007.49</v>
      </c>
      <c r="H29" s="24"/>
    </row>
    <row r="30" spans="1:8" ht="11.1" customHeight="1" x14ac:dyDescent="0.2">
      <c r="A30" s="32" t="s">
        <v>125</v>
      </c>
      <c r="B30" s="47"/>
      <c r="C30" s="33"/>
      <c r="D30" s="33"/>
      <c r="E30" s="33"/>
      <c r="F30" s="33"/>
      <c r="G30" s="33"/>
      <c r="H30" s="24"/>
    </row>
    <row r="31" spans="1:8" ht="11.1" customHeight="1" x14ac:dyDescent="0.2">
      <c r="A31" s="59" t="s">
        <v>126</v>
      </c>
      <c r="B31" s="47">
        <f>+SUM(C31:G31)</f>
        <v>331523.36</v>
      </c>
      <c r="C31" s="33">
        <v>59118.720000000001</v>
      </c>
      <c r="D31" s="33">
        <v>54064.97</v>
      </c>
      <c r="E31" s="33">
        <v>216280</v>
      </c>
      <c r="F31" s="33">
        <v>1332.67</v>
      </c>
      <c r="G31" s="33">
        <v>727</v>
      </c>
      <c r="H31" s="24"/>
    </row>
    <row r="32" spans="1:8" ht="11.1" customHeight="1" x14ac:dyDescent="0.2">
      <c r="A32" s="32" t="s">
        <v>138</v>
      </c>
      <c r="B32" s="47">
        <f>+SUM(C32:G32)</f>
        <v>30651</v>
      </c>
      <c r="C32" s="33">
        <v>29401</v>
      </c>
      <c r="D32" s="33">
        <v>1250</v>
      </c>
      <c r="E32" s="55">
        <v>0</v>
      </c>
      <c r="F32" s="55">
        <v>0</v>
      </c>
      <c r="G32" s="55">
        <v>0</v>
      </c>
      <c r="H32" s="24"/>
    </row>
    <row r="33" spans="1:8" ht="11.1" customHeight="1" x14ac:dyDescent="0.2">
      <c r="A33" s="74" t="s">
        <v>8</v>
      </c>
      <c r="B33" s="47">
        <f>+SUM(B34:B42)</f>
        <v>717639.61300000013</v>
      </c>
      <c r="C33" s="47">
        <f t="shared" ref="C33:G33" si="3">+SUM(C34:C42)</f>
        <v>6419.491</v>
      </c>
      <c r="D33" s="47">
        <f t="shared" si="3"/>
        <v>576430.82300000009</v>
      </c>
      <c r="E33" s="54">
        <f t="shared" si="3"/>
        <v>0</v>
      </c>
      <c r="F33" s="47">
        <f t="shared" si="3"/>
        <v>132634.33900000001</v>
      </c>
      <c r="G33" s="47">
        <f t="shared" si="3"/>
        <v>2154.96</v>
      </c>
      <c r="H33" s="24"/>
    </row>
    <row r="34" spans="1:8" ht="11.1" customHeight="1" x14ac:dyDescent="0.2">
      <c r="A34" s="32" t="s">
        <v>25</v>
      </c>
      <c r="B34" s="47"/>
      <c r="C34" s="33"/>
      <c r="D34" s="33"/>
      <c r="E34" s="55"/>
      <c r="F34" s="55"/>
      <c r="G34" s="55"/>
      <c r="H34" s="24"/>
    </row>
    <row r="35" spans="1:8" ht="11.1" customHeight="1" x14ac:dyDescent="0.2">
      <c r="A35" s="59" t="s">
        <v>127</v>
      </c>
      <c r="B35" s="47">
        <f>+SUM(C35:G35)</f>
        <v>336570.9</v>
      </c>
      <c r="C35" s="33">
        <v>58</v>
      </c>
      <c r="D35" s="33">
        <v>335524.90000000002</v>
      </c>
      <c r="E35" s="55">
        <v>0</v>
      </c>
      <c r="F35" s="55">
        <v>0</v>
      </c>
      <c r="G35" s="33">
        <v>988</v>
      </c>
      <c r="H35" s="24"/>
    </row>
    <row r="36" spans="1:8" ht="11.1" customHeight="1" x14ac:dyDescent="0.2">
      <c r="A36" s="32" t="s">
        <v>26</v>
      </c>
      <c r="B36" s="47"/>
      <c r="C36" s="33"/>
      <c r="D36" s="33"/>
      <c r="E36" s="55"/>
      <c r="F36" s="55"/>
      <c r="G36" s="55"/>
      <c r="H36" s="24"/>
    </row>
    <row r="37" spans="1:8" ht="11.1" customHeight="1" x14ac:dyDescent="0.2">
      <c r="A37" s="59" t="s">
        <v>128</v>
      </c>
      <c r="B37" s="47">
        <f t="shared" ref="B37:B42" si="4">+SUM(C37:G37)</f>
        <v>123735.66100000001</v>
      </c>
      <c r="C37" s="55">
        <v>0</v>
      </c>
      <c r="D37" s="33">
        <v>122966.26100000001</v>
      </c>
      <c r="E37" s="55">
        <v>0</v>
      </c>
      <c r="F37" s="55">
        <v>0</v>
      </c>
      <c r="G37" s="33">
        <v>769.4</v>
      </c>
      <c r="H37" s="24"/>
    </row>
    <row r="38" spans="1:8" ht="11.1" customHeight="1" x14ac:dyDescent="0.2">
      <c r="A38" s="59" t="s">
        <v>129</v>
      </c>
      <c r="B38" s="47">
        <f t="shared" si="4"/>
        <v>87046.407000000021</v>
      </c>
      <c r="C38" s="33">
        <v>546.44199999999978</v>
      </c>
      <c r="D38" s="33">
        <v>86499.965000000026</v>
      </c>
      <c r="E38" s="55">
        <v>0</v>
      </c>
      <c r="F38" s="55">
        <v>0</v>
      </c>
      <c r="G38" s="55">
        <v>0</v>
      </c>
      <c r="H38" s="24"/>
    </row>
    <row r="39" spans="1:8" ht="11.1" customHeight="1" x14ac:dyDescent="0.2">
      <c r="A39" s="32" t="s">
        <v>130</v>
      </c>
      <c r="B39" s="47"/>
      <c r="C39" s="33"/>
      <c r="D39" s="33"/>
      <c r="E39" s="55"/>
      <c r="F39" s="55"/>
      <c r="G39" s="55"/>
      <c r="H39" s="24"/>
    </row>
    <row r="40" spans="1:8" ht="11.1" customHeight="1" x14ac:dyDescent="0.2">
      <c r="A40" s="59" t="s">
        <v>131</v>
      </c>
      <c r="B40" s="47">
        <f t="shared" si="4"/>
        <v>170072.64500000002</v>
      </c>
      <c r="C40" s="33">
        <v>5815.049</v>
      </c>
      <c r="D40" s="33">
        <v>31225.697</v>
      </c>
      <c r="E40" s="55">
        <v>0</v>
      </c>
      <c r="F40" s="33">
        <v>132634.33900000001</v>
      </c>
      <c r="G40" s="33">
        <v>397.56</v>
      </c>
      <c r="H40" s="24"/>
    </row>
    <row r="41" spans="1:8" ht="11.1" customHeight="1" x14ac:dyDescent="0.2">
      <c r="A41" s="32" t="s">
        <v>13</v>
      </c>
      <c r="B41" s="47"/>
      <c r="C41" s="33"/>
      <c r="D41" s="33"/>
      <c r="E41" s="55"/>
      <c r="F41" s="55"/>
      <c r="G41" s="55"/>
      <c r="H41" s="24"/>
    </row>
    <row r="42" spans="1:8" ht="11.1" customHeight="1" x14ac:dyDescent="0.2">
      <c r="A42" s="59" t="s">
        <v>132</v>
      </c>
      <c r="B42" s="47">
        <f t="shared" si="4"/>
        <v>214</v>
      </c>
      <c r="C42" s="55">
        <v>0</v>
      </c>
      <c r="D42" s="33">
        <v>214</v>
      </c>
      <c r="E42" s="55">
        <v>0</v>
      </c>
      <c r="F42" s="55">
        <v>0</v>
      </c>
      <c r="G42" s="55">
        <v>0</v>
      </c>
      <c r="H42" s="24"/>
    </row>
    <row r="43" spans="1:8" ht="3.75" customHeight="1" x14ac:dyDescent="0.2">
      <c r="A43" s="27"/>
      <c r="B43" s="28"/>
      <c r="C43" s="28"/>
      <c r="D43" s="28"/>
      <c r="E43" s="28"/>
      <c r="F43" s="28"/>
      <c r="G43" s="28"/>
      <c r="H43" s="24"/>
    </row>
    <row r="44" spans="1:8" ht="9.9499999999999993" customHeight="1" x14ac:dyDescent="0.2">
      <c r="A44" s="61"/>
      <c r="B44" s="33"/>
      <c r="C44" s="33"/>
      <c r="D44" s="33"/>
      <c r="E44" s="10"/>
      <c r="F44" s="10"/>
      <c r="G44" s="43" t="s">
        <v>48</v>
      </c>
    </row>
    <row r="45" spans="1:8" ht="12.75" x14ac:dyDescent="0.2">
      <c r="A45" s="19"/>
      <c r="B45" s="10"/>
      <c r="C45" s="10"/>
      <c r="D45" s="10"/>
      <c r="E45" s="10"/>
      <c r="F45" s="10"/>
      <c r="G45" s="10"/>
    </row>
    <row r="46" spans="1:8" ht="12.75" x14ac:dyDescent="0.2">
      <c r="A46" s="19"/>
      <c r="B46" s="10"/>
      <c r="C46" s="10"/>
      <c r="D46" s="10"/>
      <c r="E46" s="10"/>
      <c r="F46" s="10"/>
      <c r="G46" s="10"/>
    </row>
    <row r="47" spans="1:8" ht="12.75" x14ac:dyDescent="0.2">
      <c r="A47" s="19"/>
      <c r="B47" s="10"/>
      <c r="C47" s="10"/>
      <c r="D47" s="10"/>
      <c r="E47" s="10"/>
      <c r="F47" s="10"/>
      <c r="G47" s="10"/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12.75" x14ac:dyDescent="0.2">
      <c r="A50" s="19"/>
      <c r="B50" s="10"/>
      <c r="C50" s="10"/>
      <c r="D50" s="10"/>
      <c r="E50" s="10"/>
      <c r="F50" s="10"/>
      <c r="G50" s="10"/>
    </row>
    <row r="51" spans="1:9" ht="3.95" customHeight="1" x14ac:dyDescent="0.2">
      <c r="A51" s="20"/>
      <c r="B51" s="4"/>
      <c r="C51" s="4"/>
      <c r="D51" s="4"/>
      <c r="E51" s="4"/>
      <c r="F51" s="4"/>
      <c r="G51" s="4"/>
    </row>
    <row r="52" spans="1:9" ht="9.6" customHeight="1" x14ac:dyDescent="0.2">
      <c r="A52" s="11"/>
      <c r="B52" s="4"/>
      <c r="C52" s="4"/>
      <c r="D52" s="4"/>
      <c r="E52" s="4"/>
      <c r="F52" s="4"/>
      <c r="G52" s="4"/>
    </row>
    <row r="53" spans="1:9" ht="16.5" customHeight="1" x14ac:dyDescent="0.2">
      <c r="A53" s="89"/>
      <c r="B53" s="90"/>
      <c r="C53" s="90"/>
      <c r="D53" s="90"/>
      <c r="E53" s="90"/>
      <c r="F53" s="90"/>
      <c r="G53" s="51"/>
    </row>
    <row r="54" spans="1:9" ht="9.1999999999999993" customHeight="1" x14ac:dyDescent="0.2">
      <c r="A54" s="12"/>
      <c r="B54" s="4"/>
      <c r="C54" s="4"/>
      <c r="D54" s="4"/>
      <c r="E54" s="4"/>
      <c r="F54" s="4"/>
      <c r="G54" s="4"/>
    </row>
    <row r="55" spans="1:9" ht="9.1999999999999993" customHeight="1" x14ac:dyDescent="0.2">
      <c r="A55" s="13"/>
      <c r="B55" s="4"/>
      <c r="C55" s="4"/>
      <c r="D55" s="4"/>
      <c r="E55" s="4"/>
      <c r="F55" s="4"/>
      <c r="G55" s="4"/>
    </row>
    <row r="56" spans="1:9" ht="9.1999999999999993" customHeight="1" x14ac:dyDescent="0.2">
      <c r="A56" s="12"/>
      <c r="B56" s="4"/>
      <c r="C56" s="4"/>
      <c r="D56" s="4"/>
      <c r="E56" s="4"/>
      <c r="F56" s="4"/>
      <c r="G56" s="4"/>
    </row>
    <row r="57" spans="1:9" ht="9.1999999999999993" customHeight="1" x14ac:dyDescent="0.2">
      <c r="A57" s="11"/>
      <c r="B57" s="5"/>
      <c r="C57" s="5"/>
      <c r="D57" s="5"/>
      <c r="E57" s="5"/>
      <c r="F57" s="5"/>
      <c r="G57" s="5"/>
    </row>
    <row r="58" spans="1:9" ht="9.1999999999999993" customHeight="1" x14ac:dyDescent="0.2">
      <c r="A58" s="11"/>
      <c r="B58" s="5"/>
      <c r="C58" s="5"/>
      <c r="D58" s="5"/>
      <c r="E58" s="5"/>
      <c r="F58" s="5"/>
      <c r="G58" s="5"/>
    </row>
    <row r="59" spans="1:9" ht="9" customHeight="1" x14ac:dyDescent="0.2">
      <c r="A59" s="2"/>
    </row>
    <row r="60" spans="1:9" ht="9" customHeight="1" x14ac:dyDescent="0.2">
      <c r="A60" s="2"/>
    </row>
    <row r="61" spans="1:9" s="15" customFormat="1" ht="12.6" customHeight="1" x14ac:dyDescent="0.2">
      <c r="A61" s="14"/>
      <c r="B61" s="16"/>
      <c r="C61" s="16"/>
      <c r="D61" s="16"/>
      <c r="E61" s="16"/>
      <c r="F61" s="16"/>
      <c r="G61" s="16"/>
      <c r="H61" s="3"/>
      <c r="I61" s="3"/>
    </row>
    <row r="62" spans="1:9" s="15" customFormat="1" ht="12.6" customHeight="1" x14ac:dyDescent="0.2">
      <c r="B62" s="16"/>
      <c r="C62" s="16"/>
      <c r="D62" s="16"/>
      <c r="E62" s="16"/>
      <c r="F62" s="16"/>
      <c r="G62" s="16"/>
      <c r="H62" s="3"/>
      <c r="I62" s="3"/>
    </row>
    <row r="63" spans="1:9" s="15" customFormat="1" ht="12.6" customHeight="1" x14ac:dyDescent="0.2"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1:9" s="15" customFormat="1" ht="12.6" customHeight="1" x14ac:dyDescent="0.2">
      <c r="B65" s="16"/>
      <c r="C65" s="16"/>
      <c r="D65" s="16"/>
      <c r="E65" s="16"/>
      <c r="F65" s="16"/>
      <c r="G65" s="16"/>
      <c r="H65" s="3"/>
      <c r="I65" s="3"/>
    </row>
    <row r="66" spans="1:9" s="15" customFormat="1" ht="12.6" customHeight="1" x14ac:dyDescent="0.2">
      <c r="B66" s="16"/>
      <c r="C66" s="16"/>
      <c r="D66" s="16"/>
      <c r="E66" s="16"/>
      <c r="F66" s="17"/>
      <c r="G66" s="17"/>
      <c r="H66" s="3"/>
      <c r="I66" s="3"/>
    </row>
    <row r="80" spans="1:9" s="6" customFormat="1" ht="12.6" customHeight="1" x14ac:dyDescent="0.2">
      <c r="A80" s="3"/>
      <c r="H80" s="3"/>
      <c r="I80" s="3"/>
    </row>
    <row r="81" spans="1:9" s="6" customFormat="1" ht="12.6" customHeight="1" x14ac:dyDescent="0.2">
      <c r="A81" s="3"/>
      <c r="H81" s="3"/>
      <c r="I81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</sheetData>
  <mergeCells count="3">
    <mergeCell ref="C5:C6"/>
    <mergeCell ref="D5:D6"/>
    <mergeCell ref="A53:F53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showGridLines="0" view="pageBreakPreview" zoomScale="145" zoomScaleNormal="140" zoomScaleSheetLayoutView="145" workbookViewId="0">
      <pane xSplit="1" ySplit="6" topLeftCell="B67" activePane="bottomRight" state="frozen"/>
      <selection pane="topRight" activeCell="B1" sqref="B1"/>
      <selection pane="bottomLeft" activeCell="A7" sqref="A7"/>
      <selection pane="bottomRight" activeCell="B61" sqref="B61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40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42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3.95" customHeight="1" x14ac:dyDescent="0.2">
      <c r="A4" s="7"/>
      <c r="B4" s="5"/>
      <c r="C4" s="5"/>
      <c r="D4" s="5"/>
      <c r="E4" s="21"/>
      <c r="F4" s="5"/>
      <c r="G4" s="5"/>
    </row>
    <row r="5" spans="1:14" ht="38.25" customHeight="1" x14ac:dyDescent="0.2">
      <c r="A5" s="37" t="s">
        <v>39</v>
      </c>
      <c r="B5" s="39" t="s">
        <v>1</v>
      </c>
      <c r="C5" s="87" t="s">
        <v>33</v>
      </c>
      <c r="D5" s="87" t="s">
        <v>34</v>
      </c>
      <c r="E5" s="38" t="s">
        <v>19</v>
      </c>
      <c r="F5" s="56" t="s">
        <v>30</v>
      </c>
      <c r="G5" s="56" t="s">
        <v>31</v>
      </c>
    </row>
    <row r="6" spans="1:14" ht="3.95" customHeight="1" x14ac:dyDescent="0.2">
      <c r="A6" s="41"/>
      <c r="B6" s="44"/>
      <c r="C6" s="88"/>
      <c r="D6" s="88"/>
      <c r="E6" s="57"/>
      <c r="F6" s="44"/>
      <c r="G6" s="44"/>
    </row>
    <row r="7" spans="1:14" ht="13.5" customHeight="1" x14ac:dyDescent="0.2">
      <c r="A7" s="41"/>
      <c r="B7" s="43"/>
      <c r="C7" s="93" t="s">
        <v>47</v>
      </c>
      <c r="D7" s="93"/>
      <c r="E7" s="93"/>
      <c r="F7" s="93"/>
      <c r="G7" s="93"/>
    </row>
    <row r="8" spans="1:14" ht="15" customHeight="1" x14ac:dyDescent="0.2">
      <c r="A8" s="36" t="s">
        <v>14</v>
      </c>
      <c r="B8" s="47">
        <f>+B9+B61</f>
        <v>58402787.008103542</v>
      </c>
      <c r="C8" s="47">
        <f t="shared" ref="C8:G8" si="0">+C9+C61</f>
        <v>245009.35700000002</v>
      </c>
      <c r="D8" s="47">
        <f t="shared" si="0"/>
        <v>286972.0704899999</v>
      </c>
      <c r="E8" s="47">
        <f t="shared" si="0"/>
        <v>23998694.607000001</v>
      </c>
      <c r="F8" s="47">
        <f t="shared" si="0"/>
        <v>33872110.973613545</v>
      </c>
      <c r="G8" s="54">
        <f t="shared" si="0"/>
        <v>0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36" t="s">
        <v>2</v>
      </c>
      <c r="B9" s="47">
        <f>+SUM(B10:B60)</f>
        <v>55655290.999664843</v>
      </c>
      <c r="C9" s="47">
        <f t="shared" ref="C9:G9" si="1">+SUM(C10:C60)</f>
        <v>245009.35700000002</v>
      </c>
      <c r="D9" s="47">
        <f t="shared" si="1"/>
        <v>286972.0704899999</v>
      </c>
      <c r="E9" s="47">
        <f t="shared" si="1"/>
        <v>23998694.607000001</v>
      </c>
      <c r="F9" s="47">
        <f>+SUM(F10:F60)</f>
        <v>31124614.965174846</v>
      </c>
      <c r="G9" s="54">
        <f t="shared" si="1"/>
        <v>0</v>
      </c>
      <c r="H9" s="24"/>
    </row>
    <row r="10" spans="1:14" ht="11.1" customHeight="1" x14ac:dyDescent="0.2">
      <c r="A10" s="32" t="s">
        <v>49</v>
      </c>
      <c r="B10" s="54">
        <f t="shared" ref="B10:B20" si="2">+SUM(C10:G10)</f>
        <v>0</v>
      </c>
      <c r="C10" s="33"/>
      <c r="D10" s="33"/>
      <c r="E10" s="33"/>
      <c r="F10" s="33"/>
      <c r="G10" s="55"/>
      <c r="H10" s="24"/>
    </row>
    <row r="11" spans="1:14" ht="11.1" customHeight="1" x14ac:dyDescent="0.2">
      <c r="A11" s="59" t="s">
        <v>50</v>
      </c>
      <c r="B11" s="47">
        <f t="shared" si="2"/>
        <v>2414142.5929999999</v>
      </c>
      <c r="C11" s="55">
        <v>0</v>
      </c>
      <c r="D11" s="55">
        <v>0</v>
      </c>
      <c r="E11" s="55">
        <v>0</v>
      </c>
      <c r="F11" s="33">
        <v>2414142.5929999999</v>
      </c>
      <c r="G11" s="55">
        <v>0</v>
      </c>
      <c r="H11" s="24"/>
    </row>
    <row r="12" spans="1:14" ht="11.1" customHeight="1" x14ac:dyDescent="0.2">
      <c r="A12" s="59" t="s">
        <v>51</v>
      </c>
      <c r="B12" s="47">
        <f t="shared" si="2"/>
        <v>1615622.2590000001</v>
      </c>
      <c r="C12" s="55">
        <v>0</v>
      </c>
      <c r="D12" s="55">
        <v>0</v>
      </c>
      <c r="E12" s="55">
        <v>0</v>
      </c>
      <c r="F12" s="33">
        <v>1615622.2590000001</v>
      </c>
      <c r="G12" s="55">
        <v>0</v>
      </c>
      <c r="H12" s="24"/>
    </row>
    <row r="13" spans="1:14" ht="11.1" customHeight="1" x14ac:dyDescent="0.2">
      <c r="A13" s="32" t="s">
        <v>52</v>
      </c>
      <c r="B13" s="54"/>
      <c r="C13" s="33"/>
      <c r="D13" s="33"/>
      <c r="E13" s="33"/>
      <c r="F13" s="33"/>
      <c r="G13" s="55"/>
      <c r="H13" s="24"/>
    </row>
    <row r="14" spans="1:14" ht="11.1" customHeight="1" x14ac:dyDescent="0.2">
      <c r="A14" s="59" t="s">
        <v>53</v>
      </c>
      <c r="B14" s="54">
        <f t="shared" si="2"/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24"/>
    </row>
    <row r="15" spans="1:14" ht="11.1" customHeight="1" x14ac:dyDescent="0.2">
      <c r="A15" s="32" t="s">
        <v>54</v>
      </c>
      <c r="B15" s="54"/>
      <c r="C15" s="33"/>
      <c r="D15" s="33"/>
      <c r="E15" s="33"/>
      <c r="F15" s="33"/>
      <c r="G15" s="55"/>
      <c r="H15" s="24"/>
    </row>
    <row r="16" spans="1:14" ht="11.1" customHeight="1" x14ac:dyDescent="0.2">
      <c r="A16" s="59" t="s">
        <v>55</v>
      </c>
      <c r="B16" s="47">
        <f t="shared" si="2"/>
        <v>790382.15999999992</v>
      </c>
      <c r="C16" s="55">
        <v>0</v>
      </c>
      <c r="D16" s="55">
        <v>0</v>
      </c>
      <c r="E16" s="55">
        <v>0</v>
      </c>
      <c r="F16" s="33">
        <v>790382.15999999992</v>
      </c>
      <c r="G16" s="55">
        <v>0</v>
      </c>
      <c r="H16" s="24"/>
    </row>
    <row r="17" spans="1:8" ht="11.1" customHeight="1" x14ac:dyDescent="0.2">
      <c r="A17" s="59" t="s">
        <v>56</v>
      </c>
      <c r="B17" s="47">
        <f t="shared" si="2"/>
        <v>4084612.0700000003</v>
      </c>
      <c r="C17" s="55">
        <v>0</v>
      </c>
      <c r="D17" s="55">
        <v>0</v>
      </c>
      <c r="E17" s="33">
        <v>4084612.0700000003</v>
      </c>
      <c r="F17" s="55">
        <v>0</v>
      </c>
      <c r="G17" s="55">
        <v>0</v>
      </c>
      <c r="H17" s="24"/>
    </row>
    <row r="18" spans="1:8" ht="11.1" customHeight="1" x14ac:dyDescent="0.2">
      <c r="A18" s="59" t="s">
        <v>57</v>
      </c>
      <c r="B18" s="47">
        <f t="shared" si="2"/>
        <v>30340.479999999996</v>
      </c>
      <c r="C18" s="55">
        <v>0</v>
      </c>
      <c r="D18" s="55">
        <v>0</v>
      </c>
      <c r="E18" s="33">
        <v>19377.328999999998</v>
      </c>
      <c r="F18" s="33">
        <v>10963.151</v>
      </c>
      <c r="G18" s="55">
        <v>0</v>
      </c>
      <c r="H18" s="24"/>
    </row>
    <row r="19" spans="1:8" ht="11.1" customHeight="1" x14ac:dyDescent="0.2">
      <c r="A19" s="32" t="s">
        <v>58</v>
      </c>
      <c r="B19" s="47"/>
      <c r="C19" s="33"/>
      <c r="D19" s="33"/>
      <c r="E19" s="33"/>
      <c r="F19" s="33"/>
      <c r="G19" s="55"/>
      <c r="H19" s="24"/>
    </row>
    <row r="20" spans="1:8" ht="11.1" customHeight="1" x14ac:dyDescent="0.2">
      <c r="A20" s="59" t="s">
        <v>59</v>
      </c>
      <c r="B20" s="47">
        <f t="shared" si="2"/>
        <v>504771.78000000014</v>
      </c>
      <c r="C20" s="55">
        <v>0</v>
      </c>
      <c r="D20" s="55">
        <v>0</v>
      </c>
      <c r="E20" s="55">
        <v>0</v>
      </c>
      <c r="F20" s="33">
        <v>504771.78000000014</v>
      </c>
      <c r="G20" s="55">
        <v>0</v>
      </c>
      <c r="H20" s="24"/>
    </row>
    <row r="21" spans="1:8" ht="11.1" customHeight="1" x14ac:dyDescent="0.2">
      <c r="A21" s="32" t="s">
        <v>43</v>
      </c>
      <c r="B21" s="47"/>
      <c r="C21" s="55"/>
      <c r="D21" s="55"/>
      <c r="E21" s="55"/>
      <c r="F21" s="33"/>
      <c r="G21" s="55"/>
      <c r="H21" s="24"/>
    </row>
    <row r="22" spans="1:8" ht="11.1" customHeight="1" x14ac:dyDescent="0.2">
      <c r="A22" s="59" t="s">
        <v>60</v>
      </c>
      <c r="B22" s="54">
        <f t="shared" ref="B22:B33" si="3">+SUM(C22:G22)</f>
        <v>383976.8899999999</v>
      </c>
      <c r="C22" s="55">
        <v>0</v>
      </c>
      <c r="D22" s="55">
        <v>0</v>
      </c>
      <c r="E22" s="55">
        <v>0</v>
      </c>
      <c r="F22" s="33">
        <v>383976.8899999999</v>
      </c>
      <c r="G22" s="55">
        <v>0</v>
      </c>
      <c r="H22" s="24"/>
    </row>
    <row r="23" spans="1:8" ht="11.1" customHeight="1" x14ac:dyDescent="0.2">
      <c r="A23" s="32" t="s">
        <v>10</v>
      </c>
      <c r="B23" s="47"/>
      <c r="C23" s="55"/>
      <c r="D23" s="33"/>
      <c r="E23" s="33"/>
      <c r="F23" s="33"/>
      <c r="G23" s="55"/>
      <c r="H23" s="24"/>
    </row>
    <row r="24" spans="1:8" ht="11.1" customHeight="1" x14ac:dyDescent="0.2">
      <c r="A24" s="59" t="s">
        <v>61</v>
      </c>
      <c r="B24" s="47">
        <f t="shared" si="3"/>
        <v>315097.20299999986</v>
      </c>
      <c r="C24" s="55">
        <v>0</v>
      </c>
      <c r="D24" s="33">
        <v>259248.94499999989</v>
      </c>
      <c r="E24" s="33">
        <v>55848.257999999994</v>
      </c>
      <c r="F24" s="55">
        <v>0</v>
      </c>
      <c r="G24" s="55">
        <v>0</v>
      </c>
      <c r="H24" s="24"/>
    </row>
    <row r="25" spans="1:8" ht="11.1" customHeight="1" x14ac:dyDescent="0.2">
      <c r="A25" s="59" t="s">
        <v>62</v>
      </c>
      <c r="B25" s="47">
        <f t="shared" si="3"/>
        <v>239887.98499999999</v>
      </c>
      <c r="C25" s="55">
        <v>0</v>
      </c>
      <c r="D25" s="55">
        <v>0</v>
      </c>
      <c r="E25" s="55">
        <v>0</v>
      </c>
      <c r="F25" s="33">
        <v>239887.98499999999</v>
      </c>
      <c r="G25" s="55">
        <v>0</v>
      </c>
      <c r="H25" s="24"/>
    </row>
    <row r="26" spans="1:8" ht="11.1" customHeight="1" x14ac:dyDescent="0.2">
      <c r="A26" s="59" t="s">
        <v>63</v>
      </c>
      <c r="B26" s="47">
        <f t="shared" si="3"/>
        <v>126307.644</v>
      </c>
      <c r="C26" s="55">
        <v>0</v>
      </c>
      <c r="D26" s="55">
        <v>0</v>
      </c>
      <c r="E26" s="55">
        <v>0</v>
      </c>
      <c r="F26" s="33">
        <v>126307.644</v>
      </c>
      <c r="G26" s="55">
        <v>0</v>
      </c>
      <c r="H26" s="24"/>
    </row>
    <row r="27" spans="1:8" ht="11.1" customHeight="1" x14ac:dyDescent="0.2">
      <c r="A27" s="59" t="s">
        <v>64</v>
      </c>
      <c r="B27" s="54">
        <f t="shared" si="3"/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24"/>
    </row>
    <row r="28" spans="1:8" ht="11.1" customHeight="1" x14ac:dyDescent="0.2">
      <c r="A28" s="32" t="s">
        <v>65</v>
      </c>
      <c r="B28" s="54"/>
      <c r="C28" s="55"/>
      <c r="D28" s="55"/>
      <c r="E28" s="55"/>
      <c r="F28" s="55"/>
      <c r="G28" s="55"/>
      <c r="H28" s="24"/>
    </row>
    <row r="29" spans="1:8" ht="11.1" customHeight="1" x14ac:dyDescent="0.2">
      <c r="A29" s="59" t="s">
        <v>66</v>
      </c>
      <c r="B29" s="54">
        <f t="shared" si="3"/>
        <v>2657323.75</v>
      </c>
      <c r="C29" s="55">
        <v>0</v>
      </c>
      <c r="D29" s="55">
        <v>0</v>
      </c>
      <c r="E29" s="55">
        <v>2657323.75</v>
      </c>
      <c r="F29" s="55">
        <v>0</v>
      </c>
      <c r="G29" s="55">
        <v>0</v>
      </c>
      <c r="H29" s="24"/>
    </row>
    <row r="30" spans="1:8" ht="11.1" customHeight="1" x14ac:dyDescent="0.2">
      <c r="A30" s="32" t="s">
        <v>11</v>
      </c>
      <c r="B30" s="54"/>
      <c r="C30" s="55"/>
      <c r="D30" s="55"/>
      <c r="E30" s="55"/>
      <c r="F30" s="55"/>
      <c r="G30" s="55"/>
      <c r="H30" s="24"/>
    </row>
    <row r="31" spans="1:8" ht="11.1" customHeight="1" x14ac:dyDescent="0.2">
      <c r="A31" s="59" t="s">
        <v>67</v>
      </c>
      <c r="B31" s="54">
        <f t="shared" si="3"/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24"/>
    </row>
    <row r="32" spans="1:8" ht="11.1" customHeight="1" x14ac:dyDescent="0.2">
      <c r="A32" s="59" t="s">
        <v>68</v>
      </c>
      <c r="B32" s="47">
        <f t="shared" si="3"/>
        <v>91248.52900000001</v>
      </c>
      <c r="C32" s="55">
        <v>0</v>
      </c>
      <c r="D32" s="55">
        <v>0</v>
      </c>
      <c r="E32" s="55">
        <v>0</v>
      </c>
      <c r="F32" s="55">
        <v>91248.52900000001</v>
      </c>
      <c r="G32" s="55">
        <v>0</v>
      </c>
      <c r="H32" s="24"/>
    </row>
    <row r="33" spans="1:8" ht="11.1" customHeight="1" x14ac:dyDescent="0.2">
      <c r="A33" s="59" t="s">
        <v>69</v>
      </c>
      <c r="B33" s="47">
        <f t="shared" si="3"/>
        <v>171025.42200000002</v>
      </c>
      <c r="C33" s="55">
        <v>0</v>
      </c>
      <c r="D33" s="55">
        <v>0</v>
      </c>
      <c r="E33" s="55">
        <v>0</v>
      </c>
      <c r="F33" s="55">
        <v>171025.42200000002</v>
      </c>
      <c r="G33" s="55">
        <v>0</v>
      </c>
      <c r="H33" s="24"/>
    </row>
    <row r="34" spans="1:8" ht="11.1" customHeight="1" x14ac:dyDescent="0.2">
      <c r="A34" s="32" t="s">
        <v>44</v>
      </c>
      <c r="B34" s="47"/>
      <c r="C34" s="33"/>
      <c r="D34" s="33"/>
      <c r="E34" s="33"/>
      <c r="F34" s="33"/>
      <c r="G34" s="33"/>
      <c r="H34" s="24"/>
    </row>
    <row r="35" spans="1:8" ht="11.1" customHeight="1" x14ac:dyDescent="0.2">
      <c r="A35" s="59" t="s">
        <v>71</v>
      </c>
      <c r="B35" s="47">
        <f t="shared" ref="B35:B77" si="4">+SUM(C35:G35)</f>
        <v>23378.001</v>
      </c>
      <c r="C35" s="55">
        <v>0</v>
      </c>
      <c r="D35" s="55">
        <v>0</v>
      </c>
      <c r="E35" s="55">
        <v>0</v>
      </c>
      <c r="F35" s="33">
        <v>23378.001</v>
      </c>
      <c r="G35" s="55">
        <v>0</v>
      </c>
      <c r="H35" s="24"/>
    </row>
    <row r="36" spans="1:8" ht="11.1" customHeight="1" x14ac:dyDescent="0.2">
      <c r="A36" s="59" t="s">
        <v>72</v>
      </c>
      <c r="B36" s="47">
        <f t="shared" si="4"/>
        <v>9451115.9690417871</v>
      </c>
      <c r="C36" s="55">
        <v>0</v>
      </c>
      <c r="D36" s="55">
        <v>0</v>
      </c>
      <c r="E36" s="55">
        <v>0</v>
      </c>
      <c r="F36" s="33">
        <v>9451115.9690417871</v>
      </c>
      <c r="G36" s="55">
        <v>0</v>
      </c>
      <c r="H36" s="24"/>
    </row>
    <row r="37" spans="1:8" ht="11.1" customHeight="1" x14ac:dyDescent="0.2">
      <c r="A37" s="59" t="s">
        <v>73</v>
      </c>
      <c r="B37" s="47">
        <f t="shared" si="4"/>
        <v>458732.03200000001</v>
      </c>
      <c r="C37" s="55">
        <v>0</v>
      </c>
      <c r="D37" s="55">
        <v>0</v>
      </c>
      <c r="E37" s="55">
        <v>0</v>
      </c>
      <c r="F37" s="33">
        <v>458732.03200000001</v>
      </c>
      <c r="G37" s="55">
        <v>0</v>
      </c>
      <c r="H37" s="24"/>
    </row>
    <row r="38" spans="1:8" ht="11.1" customHeight="1" x14ac:dyDescent="0.2">
      <c r="A38" s="59" t="s">
        <v>74</v>
      </c>
      <c r="B38" s="47">
        <f t="shared" si="4"/>
        <v>812927.05588334997</v>
      </c>
      <c r="C38" s="55">
        <v>0</v>
      </c>
      <c r="D38" s="55">
        <v>0</v>
      </c>
      <c r="E38" s="55">
        <v>0</v>
      </c>
      <c r="F38" s="33">
        <v>812927.05588334997</v>
      </c>
      <c r="G38" s="55">
        <v>0</v>
      </c>
      <c r="H38" s="24"/>
    </row>
    <row r="39" spans="1:8" ht="11.1" customHeight="1" x14ac:dyDescent="0.2">
      <c r="A39" s="59" t="s">
        <v>75</v>
      </c>
      <c r="B39" s="47">
        <f t="shared" si="4"/>
        <v>11887.921</v>
      </c>
      <c r="C39" s="55">
        <v>0</v>
      </c>
      <c r="D39" s="55">
        <v>0</v>
      </c>
      <c r="E39" s="55">
        <v>0</v>
      </c>
      <c r="F39" s="33">
        <v>11887.921</v>
      </c>
      <c r="G39" s="55">
        <v>0</v>
      </c>
      <c r="H39" s="24"/>
    </row>
    <row r="40" spans="1:8" ht="11.1" customHeight="1" x14ac:dyDescent="0.2">
      <c r="A40" s="59" t="s">
        <v>76</v>
      </c>
      <c r="B40" s="47">
        <f t="shared" si="4"/>
        <v>30723.074000000004</v>
      </c>
      <c r="C40" s="55">
        <v>0</v>
      </c>
      <c r="D40" s="55">
        <v>0</v>
      </c>
      <c r="E40" s="55">
        <v>0</v>
      </c>
      <c r="F40" s="33">
        <v>30723.074000000004</v>
      </c>
      <c r="G40" s="55">
        <v>0</v>
      </c>
      <c r="H40" s="24"/>
    </row>
    <row r="41" spans="1:8" ht="11.1" customHeight="1" x14ac:dyDescent="0.2">
      <c r="A41" s="59" t="s">
        <v>77</v>
      </c>
      <c r="B41" s="47">
        <f t="shared" si="4"/>
        <v>134503.83199999999</v>
      </c>
      <c r="C41" s="55">
        <v>0</v>
      </c>
      <c r="D41" s="55">
        <v>0</v>
      </c>
      <c r="E41" s="55">
        <v>0</v>
      </c>
      <c r="F41" s="33">
        <v>134503.83199999999</v>
      </c>
      <c r="G41" s="55">
        <v>0</v>
      </c>
      <c r="H41" s="24"/>
    </row>
    <row r="42" spans="1:8" ht="11.1" customHeight="1" x14ac:dyDescent="0.2">
      <c r="A42" s="59" t="s">
        <v>78</v>
      </c>
      <c r="B42" s="47">
        <f t="shared" si="4"/>
        <v>477747.99299999996</v>
      </c>
      <c r="C42" s="55">
        <v>0</v>
      </c>
      <c r="D42" s="55">
        <v>0</v>
      </c>
      <c r="E42" s="55">
        <v>0</v>
      </c>
      <c r="F42" s="33">
        <v>477747.99299999996</v>
      </c>
      <c r="G42" s="55">
        <v>0</v>
      </c>
      <c r="H42" s="24"/>
    </row>
    <row r="43" spans="1:8" ht="11.1" customHeight="1" x14ac:dyDescent="0.2">
      <c r="A43" s="59" t="s">
        <v>79</v>
      </c>
      <c r="B43" s="47">
        <f t="shared" si="4"/>
        <v>2875026.1130999997</v>
      </c>
      <c r="C43" s="55">
        <v>0</v>
      </c>
      <c r="D43" s="55">
        <v>0</v>
      </c>
      <c r="E43" s="55">
        <v>0</v>
      </c>
      <c r="F43" s="33">
        <v>2875026.1130999997</v>
      </c>
      <c r="G43" s="55">
        <v>0</v>
      </c>
      <c r="H43" s="24"/>
    </row>
    <row r="44" spans="1:8" ht="11.1" customHeight="1" x14ac:dyDescent="0.2">
      <c r="A44" s="59" t="s">
        <v>80</v>
      </c>
      <c r="B44" s="47">
        <f t="shared" si="4"/>
        <v>1530533.8699999999</v>
      </c>
      <c r="C44" s="55">
        <v>0</v>
      </c>
      <c r="D44" s="55">
        <v>0</v>
      </c>
      <c r="E44" s="33">
        <v>1530533.8699999999</v>
      </c>
      <c r="F44" s="55">
        <v>0</v>
      </c>
      <c r="G44" s="55">
        <v>0</v>
      </c>
      <c r="H44" s="24"/>
    </row>
    <row r="45" spans="1:8" ht="11.1" customHeight="1" x14ac:dyDescent="0.2">
      <c r="A45" s="59" t="s">
        <v>70</v>
      </c>
      <c r="B45" s="47">
        <f t="shared" si="4"/>
        <v>3851299.645</v>
      </c>
      <c r="C45" s="55">
        <v>0</v>
      </c>
      <c r="D45" s="55">
        <v>0</v>
      </c>
      <c r="E45" s="55">
        <v>0</v>
      </c>
      <c r="F45" s="33">
        <v>3851299.645</v>
      </c>
      <c r="G45" s="55">
        <v>0</v>
      </c>
      <c r="H45" s="24"/>
    </row>
    <row r="46" spans="1:8" ht="11.1" customHeight="1" x14ac:dyDescent="0.2">
      <c r="A46" s="32" t="s">
        <v>81</v>
      </c>
      <c r="B46" s="47"/>
      <c r="C46" s="33"/>
      <c r="D46" s="33"/>
      <c r="E46" s="33"/>
      <c r="F46" s="33"/>
      <c r="G46" s="33"/>
      <c r="H46" s="24"/>
    </row>
    <row r="47" spans="1:8" ht="11.1" customHeight="1" x14ac:dyDescent="0.2">
      <c r="A47" s="59" t="s">
        <v>82</v>
      </c>
      <c r="B47" s="47">
        <f t="shared" si="4"/>
        <v>316299.18099999998</v>
      </c>
      <c r="C47" s="55">
        <v>0</v>
      </c>
      <c r="D47" s="55">
        <v>0</v>
      </c>
      <c r="E47" s="55">
        <v>0</v>
      </c>
      <c r="F47" s="33">
        <v>316299.18099999998</v>
      </c>
      <c r="G47" s="55">
        <v>0</v>
      </c>
      <c r="H47" s="24"/>
    </row>
    <row r="48" spans="1:8" ht="11.1" customHeight="1" x14ac:dyDescent="0.2">
      <c r="A48" s="59" t="s">
        <v>83</v>
      </c>
      <c r="B48" s="47">
        <f t="shared" si="4"/>
        <v>2428480.37</v>
      </c>
      <c r="C48" s="55">
        <v>0</v>
      </c>
      <c r="D48" s="55">
        <v>0</v>
      </c>
      <c r="E48" s="55">
        <v>0</v>
      </c>
      <c r="F48" s="33">
        <v>2428480.37</v>
      </c>
      <c r="G48" s="55">
        <v>0</v>
      </c>
      <c r="H48" s="24"/>
    </row>
    <row r="49" spans="1:8" ht="11.1" customHeight="1" x14ac:dyDescent="0.2">
      <c r="A49" s="59" t="s">
        <v>84</v>
      </c>
      <c r="B49" s="47"/>
      <c r="C49" s="55"/>
      <c r="D49" s="55"/>
      <c r="E49" s="55"/>
      <c r="F49" s="33"/>
      <c r="G49" s="55"/>
      <c r="H49" s="24"/>
    </row>
    <row r="50" spans="1:8" ht="11.1" customHeight="1" x14ac:dyDescent="0.2">
      <c r="A50" s="59" t="s">
        <v>85</v>
      </c>
      <c r="B50" s="47">
        <f t="shared" si="4"/>
        <v>15505544.000000002</v>
      </c>
      <c r="C50" s="55">
        <v>0</v>
      </c>
      <c r="D50" s="55">
        <v>0</v>
      </c>
      <c r="E50" s="55">
        <v>15480118.830000002</v>
      </c>
      <c r="F50" s="33">
        <v>25425.17</v>
      </c>
      <c r="G50" s="55">
        <v>0</v>
      </c>
      <c r="H50" s="24"/>
    </row>
    <row r="51" spans="1:8" ht="11.1" customHeight="1" x14ac:dyDescent="0.2">
      <c r="A51" s="59" t="s">
        <v>86</v>
      </c>
      <c r="B51" s="47"/>
      <c r="C51" s="55"/>
      <c r="D51" s="55"/>
      <c r="E51" s="55"/>
      <c r="F51" s="33"/>
      <c r="G51" s="55"/>
      <c r="H51" s="24"/>
    </row>
    <row r="52" spans="1:8" ht="11.1" customHeight="1" x14ac:dyDescent="0.2">
      <c r="A52" s="59" t="s">
        <v>87</v>
      </c>
      <c r="B52" s="54">
        <f t="shared" si="4"/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24"/>
    </row>
    <row r="53" spans="1:8" ht="11.1" customHeight="1" x14ac:dyDescent="0.2">
      <c r="A53" s="59" t="s">
        <v>88</v>
      </c>
      <c r="B53" s="47">
        <f t="shared" si="4"/>
        <v>2100045.44</v>
      </c>
      <c r="C53" s="55">
        <v>0</v>
      </c>
      <c r="D53" s="55">
        <v>0</v>
      </c>
      <c r="E53" s="55">
        <v>0</v>
      </c>
      <c r="F53" s="33">
        <v>2100045.44</v>
      </c>
      <c r="G53" s="55">
        <v>0</v>
      </c>
      <c r="H53" s="24"/>
    </row>
    <row r="54" spans="1:8" ht="11.1" customHeight="1" x14ac:dyDescent="0.2">
      <c r="A54" s="59" t="s">
        <v>89</v>
      </c>
      <c r="B54" s="47"/>
      <c r="C54" s="55"/>
      <c r="D54" s="55"/>
      <c r="E54" s="55"/>
      <c r="F54" s="33"/>
      <c r="G54" s="55"/>
      <c r="H54" s="24"/>
    </row>
    <row r="55" spans="1:8" ht="11.1" customHeight="1" x14ac:dyDescent="0.2">
      <c r="A55" s="59" t="s">
        <v>90</v>
      </c>
      <c r="B55" s="47">
        <f t="shared" si="4"/>
        <v>900661.22899999993</v>
      </c>
      <c r="C55" s="55">
        <v>0</v>
      </c>
      <c r="D55" s="55">
        <v>0</v>
      </c>
      <c r="E55" s="55">
        <v>0</v>
      </c>
      <c r="F55" s="33">
        <v>900661.22899999993</v>
      </c>
      <c r="G55" s="55">
        <v>0</v>
      </c>
      <c r="H55" s="24"/>
    </row>
    <row r="56" spans="1:8" ht="11.1" customHeight="1" x14ac:dyDescent="0.2">
      <c r="A56" s="59" t="s">
        <v>91</v>
      </c>
      <c r="B56" s="47">
        <f t="shared" si="4"/>
        <v>461589.01</v>
      </c>
      <c r="C56" s="55">
        <v>0</v>
      </c>
      <c r="D56" s="55">
        <v>0</v>
      </c>
      <c r="E56" s="55">
        <v>0</v>
      </c>
      <c r="F56" s="33">
        <v>461589.01</v>
      </c>
      <c r="G56" s="55">
        <v>0</v>
      </c>
      <c r="H56" s="24"/>
    </row>
    <row r="57" spans="1:8" ht="11.1" customHeight="1" x14ac:dyDescent="0.2">
      <c r="A57" s="59" t="s">
        <v>92</v>
      </c>
      <c r="B57" s="47">
        <f t="shared" si="4"/>
        <v>192553.57414970238</v>
      </c>
      <c r="C57" s="55">
        <v>0</v>
      </c>
      <c r="D57" s="55">
        <v>0</v>
      </c>
      <c r="E57" s="55">
        <v>0</v>
      </c>
      <c r="F57" s="33">
        <v>192553.57414970238</v>
      </c>
      <c r="G57" s="55">
        <v>0</v>
      </c>
      <c r="H57" s="24"/>
    </row>
    <row r="58" spans="1:8" ht="11.1" customHeight="1" x14ac:dyDescent="0.2">
      <c r="A58" s="59" t="s">
        <v>93</v>
      </c>
      <c r="B58" s="47">
        <f t="shared" si="4"/>
        <v>410536.94249000004</v>
      </c>
      <c r="C58" s="55">
        <v>245009.35700000002</v>
      </c>
      <c r="D58" s="55">
        <v>27723.125490000002</v>
      </c>
      <c r="E58" s="55">
        <v>137804.46000000002</v>
      </c>
      <c r="F58" s="55">
        <v>0</v>
      </c>
      <c r="G58" s="55">
        <v>0</v>
      </c>
      <c r="H58" s="24"/>
    </row>
    <row r="59" spans="1:8" ht="11.1" customHeight="1" x14ac:dyDescent="0.2">
      <c r="A59" s="59" t="s">
        <v>94</v>
      </c>
      <c r="B59" s="47">
        <f t="shared" si="4"/>
        <v>219164.67299999995</v>
      </c>
      <c r="C59" s="55">
        <v>0</v>
      </c>
      <c r="D59" s="55">
        <v>0</v>
      </c>
      <c r="E59" s="55">
        <v>0</v>
      </c>
      <c r="F59" s="33">
        <v>219164.67299999995</v>
      </c>
      <c r="G59" s="55">
        <v>0</v>
      </c>
      <c r="H59" s="24"/>
    </row>
    <row r="60" spans="1:8" ht="11.1" customHeight="1" x14ac:dyDescent="0.2">
      <c r="A60" s="59" t="s">
        <v>95</v>
      </c>
      <c r="B60" s="47">
        <f t="shared" si="4"/>
        <v>37802.309000000001</v>
      </c>
      <c r="C60" s="55">
        <v>0</v>
      </c>
      <c r="D60" s="55">
        <v>0</v>
      </c>
      <c r="E60" s="55">
        <v>33076.04</v>
      </c>
      <c r="F60" s="33">
        <v>4726.2690000000002</v>
      </c>
      <c r="G60" s="55">
        <v>0</v>
      </c>
      <c r="H60" s="24"/>
    </row>
    <row r="61" spans="1:8" ht="11.1" customHeight="1" x14ac:dyDescent="0.2">
      <c r="A61" s="36" t="s">
        <v>8</v>
      </c>
      <c r="B61" s="47">
        <f>+SUM(B62:B77)</f>
        <v>2747496.0084386994</v>
      </c>
      <c r="C61" s="54">
        <f t="shared" ref="C61:G61" si="5">+SUM(C62:C77)</f>
        <v>0</v>
      </c>
      <c r="D61" s="54">
        <f t="shared" si="5"/>
        <v>0</v>
      </c>
      <c r="E61" s="54">
        <f t="shared" si="5"/>
        <v>0</v>
      </c>
      <c r="F61" s="47">
        <f t="shared" si="5"/>
        <v>2747496.0084386994</v>
      </c>
      <c r="G61" s="54">
        <f t="shared" si="5"/>
        <v>0</v>
      </c>
      <c r="H61" s="24"/>
    </row>
    <row r="62" spans="1:8" ht="11.1" customHeight="1" x14ac:dyDescent="0.2">
      <c r="A62" s="59" t="s">
        <v>96</v>
      </c>
      <c r="B62" s="47"/>
      <c r="C62" s="55"/>
      <c r="D62" s="55"/>
      <c r="E62" s="55"/>
      <c r="F62" s="33"/>
      <c r="G62" s="55"/>
      <c r="H62" s="24"/>
    </row>
    <row r="63" spans="1:8" ht="11.1" customHeight="1" x14ac:dyDescent="0.2">
      <c r="A63" s="59" t="s">
        <v>134</v>
      </c>
      <c r="B63" s="47">
        <f t="shared" si="4"/>
        <v>4875.67</v>
      </c>
      <c r="C63" s="55">
        <v>0</v>
      </c>
      <c r="D63" s="55">
        <v>0</v>
      </c>
      <c r="E63" s="55">
        <v>0</v>
      </c>
      <c r="F63" s="33">
        <v>4875.67</v>
      </c>
      <c r="G63" s="55">
        <v>0</v>
      </c>
      <c r="H63" s="24"/>
    </row>
    <row r="64" spans="1:8" ht="11.1" customHeight="1" x14ac:dyDescent="0.2">
      <c r="A64" s="59" t="s">
        <v>101</v>
      </c>
      <c r="B64" s="54">
        <f t="shared" si="4"/>
        <v>0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24"/>
    </row>
    <row r="65" spans="1:8" ht="11.1" customHeight="1" x14ac:dyDescent="0.2">
      <c r="A65" s="59" t="s">
        <v>102</v>
      </c>
      <c r="B65" s="54">
        <f t="shared" si="4"/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24"/>
    </row>
    <row r="66" spans="1:8" ht="11.1" customHeight="1" x14ac:dyDescent="0.2">
      <c r="A66" s="59" t="s">
        <v>103</v>
      </c>
      <c r="B66" s="47">
        <f t="shared" si="4"/>
        <v>2209641.3699999996</v>
      </c>
      <c r="C66" s="55">
        <v>0</v>
      </c>
      <c r="D66" s="55">
        <v>0</v>
      </c>
      <c r="E66" s="55">
        <v>0</v>
      </c>
      <c r="F66" s="33">
        <v>2209641.3699999996</v>
      </c>
      <c r="G66" s="55">
        <v>0</v>
      </c>
      <c r="H66" s="24"/>
    </row>
    <row r="67" spans="1:8" ht="11.1" customHeight="1" x14ac:dyDescent="0.2">
      <c r="A67" s="59" t="s">
        <v>104</v>
      </c>
      <c r="B67" s="47">
        <f t="shared" si="4"/>
        <v>3889.91</v>
      </c>
      <c r="C67" s="55">
        <v>0</v>
      </c>
      <c r="D67" s="55">
        <v>0</v>
      </c>
      <c r="E67" s="55">
        <v>0</v>
      </c>
      <c r="F67" s="33">
        <v>3889.91</v>
      </c>
      <c r="G67" s="55">
        <v>0</v>
      </c>
      <c r="H67" s="24"/>
    </row>
    <row r="68" spans="1:8" ht="11.1" customHeight="1" x14ac:dyDescent="0.2">
      <c r="A68" s="59" t="s">
        <v>105</v>
      </c>
      <c r="B68" s="47">
        <f t="shared" si="4"/>
        <v>3130.1340847917536</v>
      </c>
      <c r="C68" s="55">
        <v>0</v>
      </c>
      <c r="D68" s="55">
        <v>0</v>
      </c>
      <c r="E68" s="55">
        <v>0</v>
      </c>
      <c r="F68" s="33">
        <v>3130.1340847917536</v>
      </c>
      <c r="G68" s="55">
        <v>0</v>
      </c>
      <c r="H68" s="24"/>
    </row>
    <row r="69" spans="1:8" ht="11.1" customHeight="1" x14ac:dyDescent="0.2">
      <c r="A69" s="59" t="s">
        <v>106</v>
      </c>
      <c r="B69" s="47">
        <f t="shared" si="4"/>
        <v>1199.6743539075881</v>
      </c>
      <c r="C69" s="55">
        <v>0</v>
      </c>
      <c r="D69" s="55">
        <v>0</v>
      </c>
      <c r="E69" s="55">
        <v>0</v>
      </c>
      <c r="F69" s="33">
        <v>1199.6743539075881</v>
      </c>
      <c r="G69" s="55">
        <v>0</v>
      </c>
      <c r="H69" s="24"/>
    </row>
    <row r="70" spans="1:8" ht="11.1" customHeight="1" x14ac:dyDescent="0.2">
      <c r="A70" s="59" t="s">
        <v>107</v>
      </c>
      <c r="B70" s="54">
        <f t="shared" si="4"/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24"/>
    </row>
    <row r="71" spans="1:8" ht="11.1" customHeight="1" x14ac:dyDescent="0.2">
      <c r="A71" s="59" t="s">
        <v>110</v>
      </c>
      <c r="B71" s="54">
        <f t="shared" si="4"/>
        <v>0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24"/>
    </row>
    <row r="72" spans="1:8" ht="11.1" customHeight="1" x14ac:dyDescent="0.2">
      <c r="A72" s="59" t="s">
        <v>108</v>
      </c>
      <c r="B72" s="47">
        <f t="shared" si="4"/>
        <v>445033.12</v>
      </c>
      <c r="C72" s="55">
        <v>0</v>
      </c>
      <c r="D72" s="55">
        <v>0</v>
      </c>
      <c r="E72" s="55">
        <v>0</v>
      </c>
      <c r="F72" s="33">
        <v>445033.12</v>
      </c>
      <c r="G72" s="55">
        <v>0</v>
      </c>
      <c r="H72" s="24"/>
    </row>
    <row r="73" spans="1:8" ht="11.1" customHeight="1" x14ac:dyDescent="0.2">
      <c r="A73" s="59" t="s">
        <v>109</v>
      </c>
      <c r="B73" s="47">
        <f t="shared" si="4"/>
        <v>816.86999999999989</v>
      </c>
      <c r="C73" s="55">
        <v>0</v>
      </c>
      <c r="D73" s="55">
        <v>0</v>
      </c>
      <c r="E73" s="55">
        <v>0</v>
      </c>
      <c r="F73" s="33">
        <v>816.86999999999989</v>
      </c>
      <c r="G73" s="55">
        <v>0</v>
      </c>
      <c r="H73" s="24"/>
    </row>
    <row r="74" spans="1:8" ht="11.1" customHeight="1" x14ac:dyDescent="0.2">
      <c r="A74" s="59" t="s">
        <v>97</v>
      </c>
      <c r="B74" s="47"/>
      <c r="C74" s="55"/>
      <c r="D74" s="55"/>
      <c r="E74" s="55"/>
      <c r="F74" s="33"/>
      <c r="G74" s="55"/>
      <c r="H74" s="24"/>
    </row>
    <row r="75" spans="1:8" ht="11.1" customHeight="1" x14ac:dyDescent="0.2">
      <c r="A75" s="59" t="s">
        <v>100</v>
      </c>
      <c r="B75" s="47">
        <f t="shared" si="4"/>
        <v>78909.259999999995</v>
      </c>
      <c r="C75" s="55">
        <v>0</v>
      </c>
      <c r="D75" s="55">
        <v>0</v>
      </c>
      <c r="E75" s="55">
        <v>0</v>
      </c>
      <c r="F75" s="33">
        <v>78909.259999999995</v>
      </c>
      <c r="G75" s="55">
        <v>0</v>
      </c>
      <c r="H75" s="24"/>
    </row>
    <row r="76" spans="1:8" ht="11.1" customHeight="1" x14ac:dyDescent="0.2">
      <c r="A76" s="59" t="s">
        <v>98</v>
      </c>
      <c r="B76" s="47"/>
      <c r="C76" s="55"/>
      <c r="D76" s="55"/>
      <c r="E76" s="55"/>
      <c r="F76" s="33"/>
      <c r="G76" s="55"/>
      <c r="H76" s="24"/>
    </row>
    <row r="77" spans="1:8" ht="11.1" customHeight="1" x14ac:dyDescent="0.2">
      <c r="A77" s="59" t="s">
        <v>99</v>
      </c>
      <c r="B77" s="54">
        <f t="shared" si="4"/>
        <v>0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24"/>
    </row>
    <row r="78" spans="1:8" ht="3.75" customHeight="1" x14ac:dyDescent="0.2">
      <c r="A78" s="27"/>
      <c r="B78" s="28"/>
      <c r="C78" s="28"/>
      <c r="D78" s="28"/>
      <c r="E78" s="28"/>
      <c r="F78" s="28"/>
      <c r="G78" s="28"/>
      <c r="H78" s="24"/>
    </row>
    <row r="79" spans="1:8" ht="3.75" customHeight="1" x14ac:dyDescent="0.2">
      <c r="A79" s="62"/>
      <c r="B79" s="63"/>
      <c r="C79" s="63"/>
      <c r="D79" s="63"/>
      <c r="E79" s="63"/>
      <c r="F79" s="63"/>
      <c r="G79" s="63"/>
      <c r="H79" s="24"/>
    </row>
    <row r="80" spans="1:8" ht="3.75" customHeight="1" x14ac:dyDescent="0.2">
      <c r="A80" s="62"/>
      <c r="B80" s="63"/>
      <c r="C80" s="63"/>
      <c r="D80" s="63"/>
      <c r="E80" s="63"/>
      <c r="F80" s="63"/>
      <c r="G80" s="63"/>
      <c r="H80" s="24"/>
    </row>
    <row r="81" spans="1:7" ht="9.9499999999999993" customHeight="1" x14ac:dyDescent="0.2">
      <c r="A81" s="32" t="s">
        <v>46</v>
      </c>
      <c r="B81" s="33"/>
      <c r="C81" s="33"/>
      <c r="D81" s="33"/>
      <c r="E81" s="10"/>
      <c r="F81" s="10"/>
      <c r="G81" s="10"/>
    </row>
    <row r="82" spans="1:7" ht="9.9499999999999993" customHeight="1" x14ac:dyDescent="0.2">
      <c r="A82" s="60" t="s">
        <v>23</v>
      </c>
      <c r="B82" s="60"/>
      <c r="C82" s="33"/>
      <c r="D82" s="33"/>
      <c r="E82" s="10"/>
      <c r="F82" s="10"/>
      <c r="G82" s="10"/>
    </row>
    <row r="83" spans="1:7" ht="9.9499999999999993" hidden="1" customHeight="1" x14ac:dyDescent="0.2">
      <c r="A83" s="32" t="s">
        <v>24</v>
      </c>
      <c r="B83" s="33"/>
      <c r="C83" s="33"/>
      <c r="D83" s="33"/>
      <c r="E83" s="10"/>
      <c r="F83" s="10"/>
      <c r="G83" s="10"/>
    </row>
    <row r="84" spans="1:7" ht="9.9499999999999993" customHeight="1" x14ac:dyDescent="0.2">
      <c r="A84" s="32" t="s">
        <v>45</v>
      </c>
      <c r="B84" s="33"/>
      <c r="C84" s="33"/>
      <c r="D84" s="33"/>
      <c r="E84" s="10"/>
      <c r="F84" s="10"/>
      <c r="G84" s="10"/>
    </row>
    <row r="85" spans="1:7" ht="9.9499999999999993" customHeight="1" x14ac:dyDescent="0.2">
      <c r="A85" s="36" t="s">
        <v>36</v>
      </c>
      <c r="B85" s="33"/>
      <c r="C85" s="33"/>
      <c r="D85" s="33"/>
      <c r="E85" s="10"/>
      <c r="F85" s="10"/>
      <c r="G85" s="10"/>
    </row>
    <row r="86" spans="1:7" ht="12.75" x14ac:dyDescent="0.2">
      <c r="A86" s="19"/>
      <c r="B86" s="10"/>
      <c r="C86" s="10"/>
      <c r="D86" s="10"/>
      <c r="E86" s="10"/>
      <c r="F86" s="10"/>
      <c r="G86" s="10"/>
    </row>
    <row r="87" spans="1:7" ht="12.75" x14ac:dyDescent="0.2">
      <c r="A87" s="19"/>
      <c r="B87" s="10"/>
      <c r="C87" s="10"/>
      <c r="D87" s="10"/>
      <c r="E87" s="10"/>
      <c r="F87" s="10"/>
      <c r="G87" s="10"/>
    </row>
    <row r="88" spans="1:7" ht="12.75" x14ac:dyDescent="0.2">
      <c r="A88" s="19"/>
      <c r="B88" s="10"/>
      <c r="C88" s="10"/>
      <c r="D88" s="10"/>
      <c r="E88" s="10"/>
      <c r="F88" s="10"/>
      <c r="G88" s="10"/>
    </row>
    <row r="89" spans="1:7" ht="12.75" x14ac:dyDescent="0.2">
      <c r="A89" s="19"/>
      <c r="B89" s="10"/>
      <c r="C89" s="10"/>
      <c r="D89" s="10"/>
      <c r="E89" s="10"/>
      <c r="F89" s="10"/>
      <c r="G89" s="10"/>
    </row>
    <row r="90" spans="1:7" ht="12.75" x14ac:dyDescent="0.2">
      <c r="A90" s="19"/>
      <c r="B90" s="10"/>
      <c r="C90" s="10"/>
      <c r="D90" s="10"/>
      <c r="E90" s="10"/>
      <c r="F90" s="10"/>
      <c r="G90" s="10"/>
    </row>
    <row r="91" spans="1:7" ht="12.75" x14ac:dyDescent="0.2">
      <c r="A91" s="19"/>
      <c r="B91" s="10"/>
      <c r="C91" s="10"/>
      <c r="D91" s="10"/>
      <c r="E91" s="10"/>
      <c r="F91" s="10"/>
      <c r="G91" s="10"/>
    </row>
    <row r="92" spans="1:7" ht="12.75" x14ac:dyDescent="0.2">
      <c r="A92" s="19"/>
      <c r="B92" s="10"/>
      <c r="C92" s="10"/>
      <c r="D92" s="10"/>
      <c r="E92" s="10"/>
      <c r="F92" s="10"/>
      <c r="G92" s="10"/>
    </row>
    <row r="93" spans="1:7" ht="3.95" customHeight="1" x14ac:dyDescent="0.2">
      <c r="A93" s="20"/>
      <c r="B93" s="4"/>
      <c r="C93" s="4"/>
      <c r="D93" s="4"/>
      <c r="E93" s="4"/>
      <c r="F93" s="4"/>
      <c r="G93" s="4"/>
    </row>
    <row r="94" spans="1:7" ht="9.6" customHeight="1" x14ac:dyDescent="0.2">
      <c r="A94" s="11"/>
      <c r="B94" s="4"/>
      <c r="C94" s="4"/>
      <c r="D94" s="4"/>
      <c r="E94" s="4"/>
      <c r="F94" s="4"/>
      <c r="G94" s="4"/>
    </row>
    <row r="95" spans="1:7" ht="16.5" customHeight="1" x14ac:dyDescent="0.2">
      <c r="A95" s="89"/>
      <c r="B95" s="90"/>
      <c r="C95" s="90"/>
      <c r="D95" s="90"/>
      <c r="E95" s="90"/>
      <c r="F95" s="90"/>
      <c r="G95" s="58"/>
    </row>
    <row r="96" spans="1:7" ht="9.1999999999999993" customHeight="1" x14ac:dyDescent="0.2">
      <c r="A96" s="12"/>
      <c r="B96" s="4"/>
      <c r="C96" s="4"/>
      <c r="D96" s="4"/>
      <c r="E96" s="4"/>
      <c r="F96" s="4"/>
      <c r="G96" s="4"/>
    </row>
    <row r="97" spans="1:9" ht="9.1999999999999993" customHeight="1" x14ac:dyDescent="0.2">
      <c r="A97" s="13"/>
      <c r="B97" s="4"/>
      <c r="C97" s="4"/>
      <c r="D97" s="4"/>
      <c r="E97" s="4"/>
      <c r="F97" s="4"/>
      <c r="G97" s="4"/>
    </row>
    <row r="98" spans="1:9" ht="9.1999999999999993" customHeight="1" x14ac:dyDescent="0.2">
      <c r="A98" s="12"/>
      <c r="B98" s="4"/>
      <c r="C98" s="4"/>
      <c r="D98" s="4"/>
      <c r="E98" s="4"/>
      <c r="F98" s="4"/>
      <c r="G98" s="4"/>
    </row>
    <row r="99" spans="1:9" ht="9.1999999999999993" customHeight="1" x14ac:dyDescent="0.2">
      <c r="A99" s="11"/>
      <c r="B99" s="5"/>
      <c r="C99" s="5"/>
      <c r="D99" s="5"/>
      <c r="E99" s="5"/>
      <c r="F99" s="5"/>
      <c r="G99" s="5"/>
    </row>
    <row r="100" spans="1:9" ht="9.1999999999999993" customHeight="1" x14ac:dyDescent="0.2">
      <c r="A100" s="11"/>
      <c r="B100" s="5"/>
      <c r="C100" s="5"/>
      <c r="D100" s="5"/>
      <c r="E100" s="5"/>
      <c r="F100" s="5"/>
      <c r="G100" s="5"/>
    </row>
    <row r="101" spans="1:9" ht="9" customHeight="1" x14ac:dyDescent="0.2">
      <c r="A101" s="2"/>
    </row>
    <row r="102" spans="1:9" ht="9" customHeight="1" x14ac:dyDescent="0.2">
      <c r="A102" s="2"/>
    </row>
    <row r="103" spans="1:9" s="15" customFormat="1" ht="12.6" customHeight="1" x14ac:dyDescent="0.2">
      <c r="A103" s="14"/>
      <c r="B103" s="16"/>
      <c r="C103" s="16"/>
      <c r="D103" s="16"/>
      <c r="E103" s="16"/>
      <c r="F103" s="16"/>
      <c r="G103" s="16"/>
      <c r="H103" s="3"/>
      <c r="I103" s="3"/>
    </row>
    <row r="104" spans="1:9" s="15" customFormat="1" ht="12.6" customHeight="1" x14ac:dyDescent="0.2">
      <c r="B104" s="16"/>
      <c r="C104" s="16"/>
      <c r="D104" s="16"/>
      <c r="E104" s="16"/>
      <c r="F104" s="16"/>
      <c r="G104" s="16"/>
      <c r="H104" s="3"/>
      <c r="I104" s="3"/>
    </row>
    <row r="105" spans="1:9" s="15" customFormat="1" ht="12.6" customHeight="1" x14ac:dyDescent="0.2">
      <c r="B105" s="16"/>
      <c r="C105" s="16"/>
      <c r="D105" s="16"/>
      <c r="E105" s="16"/>
      <c r="F105" s="16"/>
      <c r="G105" s="16"/>
      <c r="H105" s="3"/>
      <c r="I105" s="3"/>
    </row>
    <row r="106" spans="1:9" s="15" customFormat="1" ht="12.6" customHeight="1" x14ac:dyDescent="0.2">
      <c r="B106" s="16"/>
      <c r="C106" s="16"/>
      <c r="D106" s="16"/>
      <c r="E106" s="16"/>
      <c r="F106" s="16"/>
      <c r="G106" s="16"/>
      <c r="H106" s="3"/>
      <c r="I106" s="3"/>
    </row>
    <row r="107" spans="1:9" s="15" customFormat="1" ht="12.6" customHeight="1" x14ac:dyDescent="0.2">
      <c r="B107" s="16"/>
      <c r="C107" s="16"/>
      <c r="D107" s="16"/>
      <c r="E107" s="16"/>
      <c r="F107" s="16"/>
      <c r="G107" s="16"/>
      <c r="H107" s="3"/>
      <c r="I107" s="3"/>
    </row>
    <row r="108" spans="1:9" s="15" customFormat="1" ht="12.6" customHeight="1" x14ac:dyDescent="0.2">
      <c r="B108" s="16"/>
      <c r="C108" s="16"/>
      <c r="D108" s="16"/>
      <c r="E108" s="16"/>
      <c r="F108" s="17"/>
      <c r="G108" s="17"/>
      <c r="H108" s="3"/>
      <c r="I108" s="3"/>
    </row>
    <row r="122" spans="1:9" s="6" customFormat="1" ht="12.6" customHeight="1" x14ac:dyDescent="0.2">
      <c r="A122" s="3"/>
      <c r="H122" s="3"/>
      <c r="I122" s="3"/>
    </row>
    <row r="123" spans="1:9" s="6" customFormat="1" ht="12.6" customHeight="1" x14ac:dyDescent="0.2">
      <c r="A123" s="3"/>
      <c r="H123" s="3"/>
      <c r="I123" s="3"/>
    </row>
    <row r="124" spans="1:9" s="6" customFormat="1" ht="12.6" customHeight="1" x14ac:dyDescent="0.2">
      <c r="A124" s="3"/>
      <c r="H124" s="3"/>
      <c r="I124" s="3"/>
    </row>
    <row r="125" spans="1:9" s="6" customFormat="1" ht="12.6" customHeight="1" x14ac:dyDescent="0.2">
      <c r="A125" s="3"/>
      <c r="H125" s="3"/>
      <c r="I125" s="3"/>
    </row>
    <row r="126" spans="1:9" s="6" customFormat="1" ht="12.6" customHeight="1" x14ac:dyDescent="0.2">
      <c r="A126" s="3"/>
      <c r="H126" s="3"/>
      <c r="I126" s="3"/>
    </row>
    <row r="127" spans="1:9" s="6" customFormat="1" ht="12.6" customHeight="1" x14ac:dyDescent="0.2">
      <c r="A127" s="3"/>
      <c r="H127" s="3"/>
      <c r="I127" s="3"/>
    </row>
    <row r="128" spans="1:9" s="6" customFormat="1" ht="12.6" customHeight="1" x14ac:dyDescent="0.2">
      <c r="A128" s="3"/>
      <c r="H128" s="3"/>
      <c r="I128" s="3"/>
    </row>
    <row r="129" spans="1:9" s="6" customFormat="1" ht="12.6" customHeight="1" x14ac:dyDescent="0.2">
      <c r="A129" s="3"/>
      <c r="H129" s="3"/>
      <c r="I129" s="3"/>
    </row>
    <row r="130" spans="1:9" s="6" customFormat="1" ht="12.6" customHeight="1" x14ac:dyDescent="0.2">
      <c r="A130" s="3"/>
      <c r="H130" s="3"/>
      <c r="I130" s="3"/>
    </row>
    <row r="131" spans="1:9" s="6" customFormat="1" ht="12.6" customHeight="1" x14ac:dyDescent="0.2">
      <c r="A131" s="3"/>
      <c r="H131" s="3"/>
      <c r="I131" s="3"/>
    </row>
    <row r="132" spans="1:9" s="6" customFormat="1" ht="12.6" customHeight="1" x14ac:dyDescent="0.2">
      <c r="A132" s="3"/>
      <c r="H132" s="3"/>
      <c r="I132" s="3"/>
    </row>
    <row r="133" spans="1:9" s="6" customFormat="1" ht="12.6" customHeight="1" x14ac:dyDescent="0.2">
      <c r="A133" s="3"/>
      <c r="H133" s="3"/>
      <c r="I133" s="3"/>
    </row>
    <row r="134" spans="1:9" s="6" customFormat="1" ht="12.6" customHeight="1" x14ac:dyDescent="0.2">
      <c r="A134" s="3"/>
      <c r="H134" s="3"/>
      <c r="I134" s="3"/>
    </row>
    <row r="135" spans="1:9" s="6" customFormat="1" ht="12.6" customHeight="1" x14ac:dyDescent="0.2">
      <c r="A135" s="3"/>
      <c r="H135" s="3"/>
      <c r="I135" s="3"/>
    </row>
    <row r="136" spans="1:9" s="6" customFormat="1" ht="12.6" customHeight="1" x14ac:dyDescent="0.2">
      <c r="A136" s="3"/>
      <c r="H136" s="3"/>
      <c r="I136" s="3"/>
    </row>
    <row r="137" spans="1:9" s="6" customFormat="1" ht="12.6" customHeight="1" x14ac:dyDescent="0.2">
      <c r="A137" s="3"/>
      <c r="H137" s="3"/>
      <c r="I137" s="3"/>
    </row>
    <row r="138" spans="1:9" s="6" customFormat="1" ht="12.6" customHeight="1" x14ac:dyDescent="0.2">
      <c r="A138" s="3"/>
      <c r="H138" s="3"/>
      <c r="I138" s="3"/>
    </row>
    <row r="139" spans="1:9" s="6" customFormat="1" ht="12.6" customHeight="1" x14ac:dyDescent="0.2">
      <c r="A139" s="3"/>
      <c r="H139" s="3"/>
      <c r="I139" s="3"/>
    </row>
  </sheetData>
  <mergeCells count="4">
    <mergeCell ref="C5:C6"/>
    <mergeCell ref="D5:D6"/>
    <mergeCell ref="C7:G7"/>
    <mergeCell ref="A95:F95"/>
  </mergeCells>
  <pageMargins left="1.3779527559055118" right="1.3779527559055118" top="1.3779527559055118" bottom="1.3779527559055118" header="0" footer="0"/>
  <pageSetup paperSize="9" scale="95" orientation="portrait" r:id="rId1"/>
  <headerFooter alignWithMargins="0"/>
  <rowBreaks count="1" manualBreakCount="1">
    <brk id="4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view="pageBreakPreview" zoomScale="145" zoomScaleNormal="140" zoomScaleSheetLayoutView="145" workbookViewId="0">
      <pane xSplit="1" ySplit="6" topLeftCell="B13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140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9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68" t="s">
        <v>19</v>
      </c>
      <c r="F5" s="68" t="s">
        <v>30</v>
      </c>
      <c r="G5" s="68" t="s">
        <v>31</v>
      </c>
    </row>
    <row r="6" spans="1:14" ht="3.95" customHeight="1" x14ac:dyDescent="0.2">
      <c r="A6" s="72"/>
      <c r="B6" s="69"/>
      <c r="C6" s="92"/>
      <c r="D6" s="92"/>
      <c r="E6" s="70"/>
      <c r="F6" s="69"/>
      <c r="G6" s="69"/>
    </row>
    <row r="7" spans="1:14" ht="13.5" customHeight="1" x14ac:dyDescent="0.2">
      <c r="A7" s="73" t="s">
        <v>136</v>
      </c>
      <c r="B7" s="43"/>
      <c r="C7" s="65"/>
      <c r="D7" s="65"/>
      <c r="E7" s="65"/>
      <c r="F7" s="65"/>
      <c r="G7" s="65"/>
    </row>
    <row r="8" spans="1:14" ht="15" customHeight="1" x14ac:dyDescent="0.2">
      <c r="A8" s="74" t="s">
        <v>14</v>
      </c>
      <c r="B8" s="47">
        <v>58402787.008103542</v>
      </c>
      <c r="C8" s="47">
        <v>245009.35700000002</v>
      </c>
      <c r="D8" s="47">
        <v>286972.0704899999</v>
      </c>
      <c r="E8" s="47">
        <v>23998694.607000001</v>
      </c>
      <c r="F8" s="47">
        <v>33872110.973613545</v>
      </c>
      <c r="G8" s="54">
        <v>0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47">
        <v>55655290.999664843</v>
      </c>
      <c r="C9" s="47">
        <v>245009.35700000002</v>
      </c>
      <c r="D9" s="47">
        <v>286972.0704899999</v>
      </c>
      <c r="E9" s="47">
        <v>23998694.607000001</v>
      </c>
      <c r="F9" s="47">
        <v>31124614.965174846</v>
      </c>
      <c r="G9" s="54">
        <v>0</v>
      </c>
      <c r="H9" s="24"/>
    </row>
    <row r="10" spans="1:14" ht="11.1" customHeight="1" x14ac:dyDescent="0.2">
      <c r="A10" s="32" t="s">
        <v>49</v>
      </c>
      <c r="B10" s="54">
        <f t="shared" ref="B10:B20" si="0">+SUM(C10:G10)</f>
        <v>0</v>
      </c>
      <c r="C10" s="33"/>
      <c r="D10" s="33"/>
      <c r="E10" s="33"/>
      <c r="F10" s="33"/>
      <c r="G10" s="55"/>
      <c r="H10" s="24"/>
    </row>
    <row r="11" spans="1:14" ht="11.1" customHeight="1" x14ac:dyDescent="0.2">
      <c r="A11" s="59" t="s">
        <v>50</v>
      </c>
      <c r="B11" s="47">
        <f t="shared" si="0"/>
        <v>2414142.5929999999</v>
      </c>
      <c r="C11" s="55">
        <v>0</v>
      </c>
      <c r="D11" s="55">
        <v>0</v>
      </c>
      <c r="E11" s="55">
        <v>0</v>
      </c>
      <c r="F11" s="33">
        <v>2414142.5929999999</v>
      </c>
      <c r="G11" s="55">
        <v>0</v>
      </c>
      <c r="H11" s="24"/>
    </row>
    <row r="12" spans="1:14" ht="11.1" customHeight="1" x14ac:dyDescent="0.2">
      <c r="A12" s="59" t="s">
        <v>51</v>
      </c>
      <c r="B12" s="47">
        <f t="shared" si="0"/>
        <v>1615622.2590000001</v>
      </c>
      <c r="C12" s="55">
        <v>0</v>
      </c>
      <c r="D12" s="55">
        <v>0</v>
      </c>
      <c r="E12" s="55">
        <v>0</v>
      </c>
      <c r="F12" s="33">
        <v>1615622.2590000001</v>
      </c>
      <c r="G12" s="55">
        <v>0</v>
      </c>
      <c r="H12" s="24"/>
    </row>
    <row r="13" spans="1:14" ht="11.1" customHeight="1" x14ac:dyDescent="0.2">
      <c r="A13" s="32" t="s">
        <v>52</v>
      </c>
      <c r="B13" s="54"/>
      <c r="C13" s="33"/>
      <c r="D13" s="33"/>
      <c r="E13" s="33"/>
      <c r="F13" s="33"/>
      <c r="G13" s="55"/>
      <c r="H13" s="24"/>
    </row>
    <row r="14" spans="1:14" ht="11.1" customHeight="1" x14ac:dyDescent="0.2">
      <c r="A14" s="59" t="s">
        <v>53</v>
      </c>
      <c r="B14" s="54">
        <f t="shared" si="0"/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24"/>
    </row>
    <row r="15" spans="1:14" ht="11.1" customHeight="1" x14ac:dyDescent="0.2">
      <c r="A15" s="32" t="s">
        <v>54</v>
      </c>
      <c r="B15" s="54"/>
      <c r="C15" s="33"/>
      <c r="D15" s="33"/>
      <c r="E15" s="33"/>
      <c r="F15" s="33"/>
      <c r="G15" s="55"/>
      <c r="H15" s="24"/>
    </row>
    <row r="16" spans="1:14" ht="11.1" customHeight="1" x14ac:dyDescent="0.2">
      <c r="A16" s="59" t="s">
        <v>55</v>
      </c>
      <c r="B16" s="47">
        <f t="shared" si="0"/>
        <v>790382.15999999992</v>
      </c>
      <c r="C16" s="55">
        <v>0</v>
      </c>
      <c r="D16" s="55">
        <v>0</v>
      </c>
      <c r="E16" s="55">
        <v>0</v>
      </c>
      <c r="F16" s="33">
        <v>790382.15999999992</v>
      </c>
      <c r="G16" s="55">
        <v>0</v>
      </c>
      <c r="H16" s="24"/>
    </row>
    <row r="17" spans="1:8" ht="11.1" customHeight="1" x14ac:dyDescent="0.2">
      <c r="A17" s="59" t="s">
        <v>56</v>
      </c>
      <c r="B17" s="47">
        <f t="shared" si="0"/>
        <v>4084612.0700000003</v>
      </c>
      <c r="C17" s="55">
        <v>0</v>
      </c>
      <c r="D17" s="55">
        <v>0</v>
      </c>
      <c r="E17" s="33">
        <v>4084612.0700000003</v>
      </c>
      <c r="F17" s="55">
        <v>0</v>
      </c>
      <c r="G17" s="55">
        <v>0</v>
      </c>
      <c r="H17" s="24"/>
    </row>
    <row r="18" spans="1:8" ht="11.1" customHeight="1" x14ac:dyDescent="0.2">
      <c r="A18" s="59" t="s">
        <v>57</v>
      </c>
      <c r="B18" s="47">
        <f t="shared" si="0"/>
        <v>30340.479999999996</v>
      </c>
      <c r="C18" s="55">
        <v>0</v>
      </c>
      <c r="D18" s="55">
        <v>0</v>
      </c>
      <c r="E18" s="33">
        <v>19377.328999999998</v>
      </c>
      <c r="F18" s="33">
        <v>10963.151</v>
      </c>
      <c r="G18" s="55">
        <v>0</v>
      </c>
      <c r="H18" s="24"/>
    </row>
    <row r="19" spans="1:8" ht="11.1" customHeight="1" x14ac:dyDescent="0.2">
      <c r="A19" s="32" t="s">
        <v>58</v>
      </c>
      <c r="B19" s="47"/>
      <c r="C19" s="33"/>
      <c r="D19" s="33"/>
      <c r="E19" s="33"/>
      <c r="F19" s="33"/>
      <c r="G19" s="55"/>
      <c r="H19" s="24"/>
    </row>
    <row r="20" spans="1:8" ht="11.1" customHeight="1" x14ac:dyDescent="0.2">
      <c r="A20" s="59" t="s">
        <v>59</v>
      </c>
      <c r="B20" s="47">
        <f t="shared" si="0"/>
        <v>504771.78000000014</v>
      </c>
      <c r="C20" s="55">
        <v>0</v>
      </c>
      <c r="D20" s="55">
        <v>0</v>
      </c>
      <c r="E20" s="55">
        <v>0</v>
      </c>
      <c r="F20" s="33">
        <v>504771.78000000014</v>
      </c>
      <c r="G20" s="55">
        <v>0</v>
      </c>
      <c r="H20" s="24"/>
    </row>
    <row r="21" spans="1:8" ht="11.1" customHeight="1" x14ac:dyDescent="0.2">
      <c r="A21" s="32" t="s">
        <v>43</v>
      </c>
      <c r="B21" s="47"/>
      <c r="C21" s="55"/>
      <c r="D21" s="55"/>
      <c r="E21" s="55"/>
      <c r="F21" s="33"/>
      <c r="G21" s="55"/>
      <c r="H21" s="24"/>
    </row>
    <row r="22" spans="1:8" ht="11.1" customHeight="1" x14ac:dyDescent="0.2">
      <c r="A22" s="59" t="s">
        <v>60</v>
      </c>
      <c r="B22" s="54">
        <f t="shared" ref="B22:B33" si="1">+SUM(C22:G22)</f>
        <v>383976.8899999999</v>
      </c>
      <c r="C22" s="55">
        <v>0</v>
      </c>
      <c r="D22" s="55">
        <v>0</v>
      </c>
      <c r="E22" s="55">
        <v>0</v>
      </c>
      <c r="F22" s="33">
        <v>383976.8899999999</v>
      </c>
      <c r="G22" s="55">
        <v>0</v>
      </c>
      <c r="H22" s="24"/>
    </row>
    <row r="23" spans="1:8" ht="11.1" customHeight="1" x14ac:dyDescent="0.2">
      <c r="A23" s="32" t="s">
        <v>10</v>
      </c>
      <c r="B23" s="47"/>
      <c r="C23" s="55"/>
      <c r="D23" s="33"/>
      <c r="E23" s="33"/>
      <c r="F23" s="33"/>
      <c r="G23" s="55"/>
      <c r="H23" s="24"/>
    </row>
    <row r="24" spans="1:8" ht="11.1" customHeight="1" x14ac:dyDescent="0.2">
      <c r="A24" s="59" t="s">
        <v>61</v>
      </c>
      <c r="B24" s="47">
        <f t="shared" si="1"/>
        <v>315097.20299999986</v>
      </c>
      <c r="C24" s="55">
        <v>0</v>
      </c>
      <c r="D24" s="33">
        <v>259248.94499999989</v>
      </c>
      <c r="E24" s="33">
        <v>55848.257999999994</v>
      </c>
      <c r="F24" s="55">
        <v>0</v>
      </c>
      <c r="G24" s="55">
        <v>0</v>
      </c>
      <c r="H24" s="24"/>
    </row>
    <row r="25" spans="1:8" ht="11.1" customHeight="1" x14ac:dyDescent="0.2">
      <c r="A25" s="59" t="s">
        <v>62</v>
      </c>
      <c r="B25" s="47">
        <f t="shared" si="1"/>
        <v>239887.98499999999</v>
      </c>
      <c r="C25" s="55">
        <v>0</v>
      </c>
      <c r="D25" s="55">
        <v>0</v>
      </c>
      <c r="E25" s="55">
        <v>0</v>
      </c>
      <c r="F25" s="33">
        <v>239887.98499999999</v>
      </c>
      <c r="G25" s="55">
        <v>0</v>
      </c>
      <c r="H25" s="24"/>
    </row>
    <row r="26" spans="1:8" ht="11.1" customHeight="1" x14ac:dyDescent="0.2">
      <c r="A26" s="59" t="s">
        <v>63</v>
      </c>
      <c r="B26" s="47">
        <f t="shared" si="1"/>
        <v>126307.644</v>
      </c>
      <c r="C26" s="55">
        <v>0</v>
      </c>
      <c r="D26" s="55">
        <v>0</v>
      </c>
      <c r="E26" s="55">
        <v>0</v>
      </c>
      <c r="F26" s="33">
        <v>126307.644</v>
      </c>
      <c r="G26" s="55">
        <v>0</v>
      </c>
      <c r="H26" s="24"/>
    </row>
    <row r="27" spans="1:8" ht="11.1" customHeight="1" x14ac:dyDescent="0.2">
      <c r="A27" s="59" t="s">
        <v>64</v>
      </c>
      <c r="B27" s="54">
        <f t="shared" si="1"/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24"/>
    </row>
    <row r="28" spans="1:8" ht="11.1" customHeight="1" x14ac:dyDescent="0.2">
      <c r="A28" s="32" t="s">
        <v>65</v>
      </c>
      <c r="B28" s="54"/>
      <c r="C28" s="55"/>
      <c r="D28" s="55"/>
      <c r="E28" s="55"/>
      <c r="F28" s="55"/>
      <c r="G28" s="55"/>
      <c r="H28" s="24"/>
    </row>
    <row r="29" spans="1:8" ht="11.1" customHeight="1" x14ac:dyDescent="0.2">
      <c r="A29" s="59" t="s">
        <v>66</v>
      </c>
      <c r="B29" s="54">
        <f t="shared" si="1"/>
        <v>2657323.75</v>
      </c>
      <c r="C29" s="55">
        <v>0</v>
      </c>
      <c r="D29" s="55">
        <v>0</v>
      </c>
      <c r="E29" s="55">
        <v>2657323.75</v>
      </c>
      <c r="F29" s="55">
        <v>0</v>
      </c>
      <c r="G29" s="55">
        <v>0</v>
      </c>
      <c r="H29" s="24"/>
    </row>
    <row r="30" spans="1:8" ht="11.1" customHeight="1" x14ac:dyDescent="0.2">
      <c r="A30" s="32" t="s">
        <v>11</v>
      </c>
      <c r="B30" s="54"/>
      <c r="C30" s="55"/>
      <c r="D30" s="55"/>
      <c r="E30" s="55"/>
      <c r="F30" s="55"/>
      <c r="G30" s="55"/>
      <c r="H30" s="24"/>
    </row>
    <row r="31" spans="1:8" ht="11.1" customHeight="1" x14ac:dyDescent="0.2">
      <c r="A31" s="59" t="s">
        <v>67</v>
      </c>
      <c r="B31" s="54">
        <f t="shared" si="1"/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24"/>
    </row>
    <row r="32" spans="1:8" ht="11.1" customHeight="1" x14ac:dyDescent="0.2">
      <c r="A32" s="59" t="s">
        <v>68</v>
      </c>
      <c r="B32" s="47">
        <f t="shared" si="1"/>
        <v>91248.52900000001</v>
      </c>
      <c r="C32" s="55">
        <v>0</v>
      </c>
      <c r="D32" s="55">
        <v>0</v>
      </c>
      <c r="E32" s="55">
        <v>0</v>
      </c>
      <c r="F32" s="55">
        <v>91248.52900000001</v>
      </c>
      <c r="G32" s="55">
        <v>0</v>
      </c>
      <c r="H32" s="24"/>
    </row>
    <row r="33" spans="1:8" ht="11.1" customHeight="1" x14ac:dyDescent="0.2">
      <c r="A33" s="59" t="s">
        <v>69</v>
      </c>
      <c r="B33" s="47">
        <f t="shared" si="1"/>
        <v>171025.42200000002</v>
      </c>
      <c r="C33" s="55">
        <v>0</v>
      </c>
      <c r="D33" s="55">
        <v>0</v>
      </c>
      <c r="E33" s="55">
        <v>0</v>
      </c>
      <c r="F33" s="55">
        <v>171025.42200000002</v>
      </c>
      <c r="G33" s="55">
        <v>0</v>
      </c>
      <c r="H33" s="24"/>
    </row>
    <row r="34" spans="1:8" ht="11.1" customHeight="1" x14ac:dyDescent="0.2">
      <c r="A34" s="32" t="s">
        <v>133</v>
      </c>
      <c r="B34" s="47"/>
      <c r="C34" s="33"/>
      <c r="D34" s="33"/>
      <c r="E34" s="33"/>
      <c r="F34" s="33"/>
      <c r="G34" s="33"/>
      <c r="H34" s="24"/>
    </row>
    <row r="35" spans="1:8" ht="11.1" customHeight="1" x14ac:dyDescent="0.2">
      <c r="A35" s="59" t="s">
        <v>71</v>
      </c>
      <c r="B35" s="47">
        <f t="shared" ref="B35:B45" si="2">+SUM(C35:G35)</f>
        <v>23378.001</v>
      </c>
      <c r="C35" s="55">
        <v>0</v>
      </c>
      <c r="D35" s="55">
        <v>0</v>
      </c>
      <c r="E35" s="55">
        <v>0</v>
      </c>
      <c r="F35" s="33">
        <v>23378.001</v>
      </c>
      <c r="G35" s="55">
        <v>0</v>
      </c>
      <c r="H35" s="24"/>
    </row>
    <row r="36" spans="1:8" ht="11.1" customHeight="1" x14ac:dyDescent="0.2">
      <c r="A36" s="59" t="s">
        <v>72</v>
      </c>
      <c r="B36" s="47">
        <f t="shared" si="2"/>
        <v>9451115.9690417871</v>
      </c>
      <c r="C36" s="55">
        <v>0</v>
      </c>
      <c r="D36" s="55">
        <v>0</v>
      </c>
      <c r="E36" s="55">
        <v>0</v>
      </c>
      <c r="F36" s="33">
        <v>9451115.9690417871</v>
      </c>
      <c r="G36" s="55">
        <v>0</v>
      </c>
      <c r="H36" s="24"/>
    </row>
    <row r="37" spans="1:8" ht="11.1" customHeight="1" x14ac:dyDescent="0.2">
      <c r="A37" s="59" t="s">
        <v>73</v>
      </c>
      <c r="B37" s="47">
        <f t="shared" si="2"/>
        <v>458732.03200000001</v>
      </c>
      <c r="C37" s="55">
        <v>0</v>
      </c>
      <c r="D37" s="55">
        <v>0</v>
      </c>
      <c r="E37" s="55">
        <v>0</v>
      </c>
      <c r="F37" s="33">
        <v>458732.03200000001</v>
      </c>
      <c r="G37" s="55">
        <v>0</v>
      </c>
      <c r="H37" s="24"/>
    </row>
    <row r="38" spans="1:8" ht="11.1" customHeight="1" x14ac:dyDescent="0.2">
      <c r="A38" s="59" t="s">
        <v>74</v>
      </c>
      <c r="B38" s="47">
        <f t="shared" si="2"/>
        <v>812927.05588334997</v>
      </c>
      <c r="C38" s="55">
        <v>0</v>
      </c>
      <c r="D38" s="55">
        <v>0</v>
      </c>
      <c r="E38" s="55">
        <v>0</v>
      </c>
      <c r="F38" s="33">
        <v>812927.05588334997</v>
      </c>
      <c r="G38" s="55">
        <v>0</v>
      </c>
      <c r="H38" s="24"/>
    </row>
    <row r="39" spans="1:8" ht="11.1" customHeight="1" x14ac:dyDescent="0.2">
      <c r="A39" s="59" t="s">
        <v>75</v>
      </c>
      <c r="B39" s="47">
        <f t="shared" si="2"/>
        <v>11887.921</v>
      </c>
      <c r="C39" s="55">
        <v>0</v>
      </c>
      <c r="D39" s="55">
        <v>0</v>
      </c>
      <c r="E39" s="55">
        <v>0</v>
      </c>
      <c r="F39" s="33">
        <v>11887.921</v>
      </c>
      <c r="G39" s="55">
        <v>0</v>
      </c>
      <c r="H39" s="24"/>
    </row>
    <row r="40" spans="1:8" ht="11.1" customHeight="1" x14ac:dyDescent="0.2">
      <c r="A40" s="59" t="s">
        <v>76</v>
      </c>
      <c r="B40" s="47">
        <f t="shared" si="2"/>
        <v>30723.074000000004</v>
      </c>
      <c r="C40" s="55">
        <v>0</v>
      </c>
      <c r="D40" s="55">
        <v>0</v>
      </c>
      <c r="E40" s="55">
        <v>0</v>
      </c>
      <c r="F40" s="33">
        <v>30723.074000000004</v>
      </c>
      <c r="G40" s="55">
        <v>0</v>
      </c>
      <c r="H40" s="24"/>
    </row>
    <row r="41" spans="1:8" ht="11.1" customHeight="1" x14ac:dyDescent="0.2">
      <c r="A41" s="59" t="s">
        <v>77</v>
      </c>
      <c r="B41" s="47">
        <f t="shared" si="2"/>
        <v>134503.83199999999</v>
      </c>
      <c r="C41" s="55">
        <v>0</v>
      </c>
      <c r="D41" s="55">
        <v>0</v>
      </c>
      <c r="E41" s="55">
        <v>0</v>
      </c>
      <c r="F41" s="33">
        <v>134503.83199999999</v>
      </c>
      <c r="G41" s="55">
        <v>0</v>
      </c>
      <c r="H41" s="24"/>
    </row>
    <row r="42" spans="1:8" ht="11.1" customHeight="1" x14ac:dyDescent="0.2">
      <c r="A42" s="59" t="s">
        <v>78</v>
      </c>
      <c r="B42" s="47">
        <f t="shared" si="2"/>
        <v>477747.99299999996</v>
      </c>
      <c r="C42" s="55">
        <v>0</v>
      </c>
      <c r="D42" s="55">
        <v>0</v>
      </c>
      <c r="E42" s="55">
        <v>0</v>
      </c>
      <c r="F42" s="33">
        <v>477747.99299999996</v>
      </c>
      <c r="G42" s="55">
        <v>0</v>
      </c>
      <c r="H42" s="24"/>
    </row>
    <row r="43" spans="1:8" ht="11.1" customHeight="1" x14ac:dyDescent="0.2">
      <c r="A43" s="59" t="s">
        <v>79</v>
      </c>
      <c r="B43" s="47">
        <f t="shared" si="2"/>
        <v>2875026.1130999997</v>
      </c>
      <c r="C43" s="55">
        <v>0</v>
      </c>
      <c r="D43" s="55">
        <v>0</v>
      </c>
      <c r="E43" s="55">
        <v>0</v>
      </c>
      <c r="F43" s="33">
        <v>2875026.1130999997</v>
      </c>
      <c r="G43" s="55">
        <v>0</v>
      </c>
      <c r="H43" s="24"/>
    </row>
    <row r="44" spans="1:8" ht="11.1" customHeight="1" x14ac:dyDescent="0.2">
      <c r="A44" s="59" t="s">
        <v>80</v>
      </c>
      <c r="B44" s="47">
        <f t="shared" si="2"/>
        <v>1530533.8699999999</v>
      </c>
      <c r="C44" s="55">
        <v>0</v>
      </c>
      <c r="D44" s="55">
        <v>0</v>
      </c>
      <c r="E44" s="33">
        <v>1530533.8699999999</v>
      </c>
      <c r="F44" s="55">
        <v>0</v>
      </c>
      <c r="G44" s="55">
        <v>0</v>
      </c>
      <c r="H44" s="24"/>
    </row>
    <row r="45" spans="1:8" ht="11.1" customHeight="1" x14ac:dyDescent="0.2">
      <c r="A45" s="59" t="s">
        <v>70</v>
      </c>
      <c r="B45" s="47">
        <f t="shared" si="2"/>
        <v>3851299.645</v>
      </c>
      <c r="C45" s="55">
        <v>0</v>
      </c>
      <c r="D45" s="55">
        <v>0</v>
      </c>
      <c r="E45" s="55">
        <v>0</v>
      </c>
      <c r="F45" s="33">
        <v>3851299.645</v>
      </c>
      <c r="G45" s="55">
        <v>0</v>
      </c>
      <c r="H45" s="24"/>
    </row>
    <row r="46" spans="1:8" ht="3.75" customHeight="1" x14ac:dyDescent="0.2">
      <c r="A46" s="27"/>
      <c r="B46" s="28"/>
      <c r="C46" s="28"/>
      <c r="D46" s="28"/>
      <c r="E46" s="28"/>
      <c r="F46" s="28"/>
      <c r="G46" s="28"/>
      <c r="H46" s="24"/>
    </row>
    <row r="47" spans="1:8" ht="9.9499999999999993" customHeight="1" x14ac:dyDescent="0.2">
      <c r="A47" s="61"/>
      <c r="B47" s="33"/>
      <c r="C47" s="33"/>
      <c r="D47" s="33"/>
      <c r="E47" s="10"/>
      <c r="F47" s="10"/>
      <c r="G47" s="43" t="s">
        <v>48</v>
      </c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7" ht="12.75" x14ac:dyDescent="0.2">
      <c r="A49" s="19"/>
      <c r="B49" s="10"/>
      <c r="C49" s="10"/>
      <c r="D49" s="10"/>
      <c r="E49" s="10"/>
      <c r="F49" s="10"/>
      <c r="G49" s="10"/>
    </row>
    <row r="50" spans="1:7" ht="12.75" x14ac:dyDescent="0.2">
      <c r="A50" s="19"/>
      <c r="B50" s="10"/>
      <c r="C50" s="10"/>
      <c r="D50" s="10"/>
      <c r="E50" s="10"/>
      <c r="F50" s="10"/>
      <c r="G50" s="10"/>
    </row>
    <row r="51" spans="1:7" ht="12.75" x14ac:dyDescent="0.2">
      <c r="A51" s="19"/>
      <c r="B51" s="10"/>
      <c r="C51" s="10"/>
      <c r="D51" s="10"/>
      <c r="E51" s="10"/>
      <c r="F51" s="10"/>
      <c r="G51" s="10"/>
    </row>
    <row r="52" spans="1:7" ht="12.75" x14ac:dyDescent="0.2">
      <c r="A52" s="19"/>
      <c r="B52" s="10"/>
      <c r="C52" s="10"/>
      <c r="D52" s="10"/>
      <c r="E52" s="10"/>
      <c r="F52" s="10"/>
      <c r="G52" s="10"/>
    </row>
    <row r="53" spans="1:7" ht="12.75" x14ac:dyDescent="0.2">
      <c r="A53" s="19"/>
      <c r="B53" s="10"/>
      <c r="C53" s="10"/>
      <c r="D53" s="10"/>
      <c r="E53" s="10"/>
      <c r="F53" s="10"/>
      <c r="G53" s="10"/>
    </row>
    <row r="54" spans="1:7" ht="12.75" x14ac:dyDescent="0.2">
      <c r="A54" s="19"/>
      <c r="B54" s="10"/>
      <c r="C54" s="10"/>
      <c r="D54" s="10"/>
      <c r="E54" s="10"/>
      <c r="F54" s="10"/>
      <c r="G54" s="10"/>
    </row>
    <row r="55" spans="1:7" ht="3.95" customHeight="1" x14ac:dyDescent="0.2">
      <c r="A55" s="20"/>
      <c r="B55" s="4"/>
      <c r="C55" s="4"/>
      <c r="D55" s="4"/>
      <c r="E55" s="4"/>
      <c r="F55" s="4"/>
      <c r="G55" s="4"/>
    </row>
    <row r="56" spans="1:7" ht="9.6" customHeight="1" x14ac:dyDescent="0.2">
      <c r="A56" s="11"/>
      <c r="B56" s="4"/>
      <c r="C56" s="4"/>
      <c r="D56" s="4"/>
      <c r="E56" s="4"/>
      <c r="F56" s="4"/>
      <c r="G56" s="4"/>
    </row>
    <row r="57" spans="1:7" ht="16.5" customHeight="1" x14ac:dyDescent="0.2">
      <c r="A57" s="89"/>
      <c r="B57" s="90"/>
      <c r="C57" s="90"/>
      <c r="D57" s="90"/>
      <c r="E57" s="90"/>
      <c r="F57" s="90"/>
      <c r="G57" s="58"/>
    </row>
    <row r="58" spans="1:7" ht="9.1999999999999993" customHeight="1" x14ac:dyDescent="0.2">
      <c r="A58" s="12"/>
      <c r="B58" s="4"/>
      <c r="C58" s="4"/>
      <c r="D58" s="4"/>
      <c r="E58" s="4"/>
      <c r="F58" s="4"/>
      <c r="G58" s="4"/>
    </row>
    <row r="59" spans="1:7" ht="9.1999999999999993" customHeight="1" x14ac:dyDescent="0.2">
      <c r="A59" s="13"/>
      <c r="B59" s="4"/>
      <c r="C59" s="4"/>
      <c r="D59" s="4"/>
      <c r="E59" s="4"/>
      <c r="F59" s="4"/>
      <c r="G59" s="4"/>
    </row>
    <row r="60" spans="1:7" ht="9.1999999999999993" customHeight="1" x14ac:dyDescent="0.2">
      <c r="A60" s="12"/>
      <c r="B60" s="4"/>
      <c r="C60" s="4"/>
      <c r="D60" s="4"/>
      <c r="E60" s="4"/>
      <c r="F60" s="4"/>
      <c r="G60" s="4"/>
    </row>
    <row r="61" spans="1:7" ht="9.1999999999999993" customHeight="1" x14ac:dyDescent="0.2">
      <c r="A61" s="11"/>
      <c r="B61" s="5"/>
      <c r="C61" s="5"/>
      <c r="D61" s="5"/>
      <c r="E61" s="5"/>
      <c r="F61" s="5"/>
      <c r="G61" s="5"/>
    </row>
    <row r="62" spans="1:7" ht="9.1999999999999993" customHeight="1" x14ac:dyDescent="0.2">
      <c r="A62" s="11"/>
      <c r="B62" s="5"/>
      <c r="C62" s="5"/>
      <c r="D62" s="5"/>
      <c r="E62" s="5"/>
      <c r="F62" s="5"/>
      <c r="G62" s="5"/>
    </row>
    <row r="63" spans="1:7" ht="9" customHeight="1" x14ac:dyDescent="0.2">
      <c r="A63" s="2"/>
    </row>
    <row r="64" spans="1:7" ht="9" customHeight="1" x14ac:dyDescent="0.2">
      <c r="A64" s="2"/>
    </row>
    <row r="65" spans="1:9" s="15" customFormat="1" ht="12.6" customHeight="1" x14ac:dyDescent="0.2">
      <c r="A65" s="14"/>
      <c r="B65" s="16"/>
      <c r="C65" s="16"/>
      <c r="D65" s="16"/>
      <c r="E65" s="16"/>
      <c r="F65" s="16"/>
      <c r="G65" s="16"/>
      <c r="H65" s="3"/>
      <c r="I65" s="3"/>
    </row>
    <row r="66" spans="1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1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1:9" s="15" customFormat="1" ht="12.6" customHeight="1" x14ac:dyDescent="0.2">
      <c r="B68" s="16"/>
      <c r="C68" s="16"/>
      <c r="D68" s="16"/>
      <c r="E68" s="16"/>
      <c r="F68" s="16"/>
      <c r="G68" s="16"/>
      <c r="H68" s="3"/>
      <c r="I68" s="3"/>
    </row>
    <row r="69" spans="1:9" s="15" customFormat="1" ht="12.6" customHeight="1" x14ac:dyDescent="0.2">
      <c r="B69" s="16"/>
      <c r="C69" s="16"/>
      <c r="D69" s="16"/>
      <c r="E69" s="16"/>
      <c r="F69" s="16"/>
      <c r="G69" s="16"/>
      <c r="H69" s="3"/>
      <c r="I69" s="3"/>
    </row>
    <row r="70" spans="1:9" s="15" customFormat="1" ht="12.6" customHeight="1" x14ac:dyDescent="0.2">
      <c r="B70" s="16"/>
      <c r="C70" s="16"/>
      <c r="D70" s="16"/>
      <c r="E70" s="16"/>
      <c r="F70" s="17"/>
      <c r="G70" s="17"/>
      <c r="H70" s="3"/>
      <c r="I70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  <row r="100" spans="1:9" s="6" customFormat="1" ht="12.6" customHeight="1" x14ac:dyDescent="0.2">
      <c r="A100" s="3"/>
      <c r="H100" s="3"/>
      <c r="I100" s="3"/>
    </row>
    <row r="101" spans="1:9" s="6" customFormat="1" ht="12.6" customHeight="1" x14ac:dyDescent="0.2">
      <c r="A101" s="3"/>
      <c r="H101" s="3"/>
      <c r="I101" s="3"/>
    </row>
  </sheetData>
  <mergeCells count="3">
    <mergeCell ref="C5:C6"/>
    <mergeCell ref="D5:D6"/>
    <mergeCell ref="A57:F57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view="pageBreakPreview" zoomScale="145" zoomScaleNormal="140" zoomScaleSheetLayoutView="145" workbookViewId="0">
      <pane xSplit="1" ySplit="6" topLeftCell="B7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8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8" ht="12.6" customHeight="1" x14ac:dyDescent="0.2">
      <c r="A2" s="7" t="s">
        <v>140</v>
      </c>
      <c r="B2" s="5"/>
      <c r="C2" s="5"/>
      <c r="D2" s="5"/>
      <c r="E2" s="5"/>
      <c r="F2" s="5"/>
      <c r="G2" s="5"/>
    </row>
    <row r="3" spans="1:8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8" ht="9" customHeight="1" x14ac:dyDescent="0.2">
      <c r="A4" s="7"/>
      <c r="B4" s="5"/>
      <c r="C4" s="5"/>
      <c r="D4" s="5"/>
      <c r="E4" s="21"/>
      <c r="F4" s="5"/>
      <c r="G4" s="66" t="s">
        <v>135</v>
      </c>
    </row>
    <row r="5" spans="1:8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68" t="s">
        <v>19</v>
      </c>
      <c r="F5" s="68" t="s">
        <v>30</v>
      </c>
      <c r="G5" s="68" t="s">
        <v>31</v>
      </c>
    </row>
    <row r="6" spans="1:8" ht="3.95" customHeight="1" x14ac:dyDescent="0.2">
      <c r="A6" s="72"/>
      <c r="B6" s="69"/>
      <c r="C6" s="92"/>
      <c r="D6" s="92"/>
      <c r="E6" s="70"/>
      <c r="F6" s="69"/>
      <c r="G6" s="69"/>
    </row>
    <row r="7" spans="1:8" ht="13.5" customHeight="1" x14ac:dyDescent="0.2">
      <c r="A7" s="73"/>
      <c r="B7" s="43"/>
      <c r="C7" s="64"/>
      <c r="D7" s="64"/>
      <c r="E7" s="64"/>
      <c r="F7" s="64"/>
      <c r="G7" s="64"/>
    </row>
    <row r="8" spans="1:8" ht="11.1" customHeight="1" x14ac:dyDescent="0.2">
      <c r="A8" s="32" t="s">
        <v>81</v>
      </c>
      <c r="B8" s="47"/>
      <c r="C8" s="33"/>
      <c r="D8" s="33"/>
      <c r="E8" s="33"/>
      <c r="F8" s="33"/>
      <c r="G8" s="33"/>
      <c r="H8" s="24"/>
    </row>
    <row r="9" spans="1:8" ht="11.1" customHeight="1" x14ac:dyDescent="0.2">
      <c r="A9" s="59" t="s">
        <v>82</v>
      </c>
      <c r="B9" s="47">
        <f t="shared" ref="B9:B39" si="0">+SUM(C9:G9)</f>
        <v>316299.18099999998</v>
      </c>
      <c r="C9" s="55">
        <v>0</v>
      </c>
      <c r="D9" s="55">
        <v>0</v>
      </c>
      <c r="E9" s="55">
        <v>0</v>
      </c>
      <c r="F9" s="33">
        <v>316299.18099999998</v>
      </c>
      <c r="G9" s="55">
        <v>0</v>
      </c>
      <c r="H9" s="24"/>
    </row>
    <row r="10" spans="1:8" ht="11.1" customHeight="1" x14ac:dyDescent="0.2">
      <c r="A10" s="59" t="s">
        <v>83</v>
      </c>
      <c r="B10" s="47">
        <f t="shared" si="0"/>
        <v>2428480.37</v>
      </c>
      <c r="C10" s="55">
        <v>0</v>
      </c>
      <c r="D10" s="55">
        <v>0</v>
      </c>
      <c r="E10" s="55">
        <v>0</v>
      </c>
      <c r="F10" s="33">
        <v>2428480.37</v>
      </c>
      <c r="G10" s="55">
        <v>0</v>
      </c>
      <c r="H10" s="24"/>
    </row>
    <row r="11" spans="1:8" ht="11.1" customHeight="1" x14ac:dyDescent="0.2">
      <c r="A11" s="59" t="s">
        <v>84</v>
      </c>
      <c r="B11" s="47"/>
      <c r="C11" s="55"/>
      <c r="D11" s="55"/>
      <c r="E11" s="55"/>
      <c r="F11" s="33"/>
      <c r="G11" s="55"/>
      <c r="H11" s="24"/>
    </row>
    <row r="12" spans="1:8" ht="11.1" customHeight="1" x14ac:dyDescent="0.2">
      <c r="A12" s="59" t="s">
        <v>85</v>
      </c>
      <c r="B12" s="47">
        <f t="shared" si="0"/>
        <v>15505544.000000002</v>
      </c>
      <c r="C12" s="55">
        <v>0</v>
      </c>
      <c r="D12" s="55">
        <v>0</v>
      </c>
      <c r="E12" s="55">
        <v>15480118.830000002</v>
      </c>
      <c r="F12" s="33">
        <v>25425.17</v>
      </c>
      <c r="G12" s="55">
        <v>0</v>
      </c>
      <c r="H12" s="24"/>
    </row>
    <row r="13" spans="1:8" ht="11.1" customHeight="1" x14ac:dyDescent="0.2">
      <c r="A13" s="59" t="s">
        <v>86</v>
      </c>
      <c r="B13" s="47"/>
      <c r="C13" s="55"/>
      <c r="D13" s="55"/>
      <c r="E13" s="55"/>
      <c r="F13" s="33"/>
      <c r="G13" s="55"/>
      <c r="H13" s="24"/>
    </row>
    <row r="14" spans="1:8" ht="11.1" customHeight="1" x14ac:dyDescent="0.2">
      <c r="A14" s="59" t="s">
        <v>87</v>
      </c>
      <c r="B14" s="54">
        <f t="shared" si="0"/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24"/>
    </row>
    <row r="15" spans="1:8" ht="11.1" customHeight="1" x14ac:dyDescent="0.2">
      <c r="A15" s="59" t="s">
        <v>88</v>
      </c>
      <c r="B15" s="47">
        <f t="shared" si="0"/>
        <v>2100045.44</v>
      </c>
      <c r="C15" s="55">
        <v>0</v>
      </c>
      <c r="D15" s="55">
        <v>0</v>
      </c>
      <c r="E15" s="55">
        <v>0</v>
      </c>
      <c r="F15" s="33">
        <v>2100045.44</v>
      </c>
      <c r="G15" s="55">
        <v>0</v>
      </c>
      <c r="H15" s="24"/>
    </row>
    <row r="16" spans="1:8" ht="11.1" customHeight="1" x14ac:dyDescent="0.2">
      <c r="A16" s="59" t="s">
        <v>89</v>
      </c>
      <c r="B16" s="47"/>
      <c r="C16" s="55"/>
      <c r="D16" s="55"/>
      <c r="E16" s="55"/>
      <c r="F16" s="33"/>
      <c r="G16" s="55"/>
      <c r="H16" s="24"/>
    </row>
    <row r="17" spans="1:8" ht="11.1" customHeight="1" x14ac:dyDescent="0.2">
      <c r="A17" s="59" t="s">
        <v>90</v>
      </c>
      <c r="B17" s="47">
        <f t="shared" si="0"/>
        <v>900661.22899999993</v>
      </c>
      <c r="C17" s="55">
        <v>0</v>
      </c>
      <c r="D17" s="55">
        <v>0</v>
      </c>
      <c r="E17" s="55">
        <v>0</v>
      </c>
      <c r="F17" s="33">
        <v>900661.22899999993</v>
      </c>
      <c r="G17" s="55">
        <v>0</v>
      </c>
      <c r="H17" s="24"/>
    </row>
    <row r="18" spans="1:8" ht="11.1" customHeight="1" x14ac:dyDescent="0.2">
      <c r="A18" s="59" t="s">
        <v>91</v>
      </c>
      <c r="B18" s="47">
        <f t="shared" si="0"/>
        <v>461589.01</v>
      </c>
      <c r="C18" s="55">
        <v>0</v>
      </c>
      <c r="D18" s="55">
        <v>0</v>
      </c>
      <c r="E18" s="55">
        <v>0</v>
      </c>
      <c r="F18" s="33">
        <v>461589.01</v>
      </c>
      <c r="G18" s="55">
        <v>0</v>
      </c>
      <c r="H18" s="24"/>
    </row>
    <row r="19" spans="1:8" ht="11.1" customHeight="1" x14ac:dyDescent="0.2">
      <c r="A19" s="59" t="s">
        <v>92</v>
      </c>
      <c r="B19" s="47">
        <f t="shared" si="0"/>
        <v>192553.57414970238</v>
      </c>
      <c r="C19" s="55">
        <v>0</v>
      </c>
      <c r="D19" s="55">
        <v>0</v>
      </c>
      <c r="E19" s="55">
        <v>0</v>
      </c>
      <c r="F19" s="33">
        <v>192553.57414970238</v>
      </c>
      <c r="G19" s="55">
        <v>0</v>
      </c>
      <c r="H19" s="24"/>
    </row>
    <row r="20" spans="1:8" ht="11.1" customHeight="1" x14ac:dyDescent="0.2">
      <c r="A20" s="59" t="s">
        <v>93</v>
      </c>
      <c r="B20" s="47">
        <f t="shared" si="0"/>
        <v>410536.94249000004</v>
      </c>
      <c r="C20" s="55">
        <v>245009.35700000002</v>
      </c>
      <c r="D20" s="55">
        <v>27723.125490000002</v>
      </c>
      <c r="E20" s="55">
        <v>137804.46000000002</v>
      </c>
      <c r="F20" s="55">
        <v>0</v>
      </c>
      <c r="G20" s="55">
        <v>0</v>
      </c>
      <c r="H20" s="24"/>
    </row>
    <row r="21" spans="1:8" ht="11.1" customHeight="1" x14ac:dyDescent="0.2">
      <c r="A21" s="59" t="s">
        <v>94</v>
      </c>
      <c r="B21" s="47">
        <f t="shared" si="0"/>
        <v>219164.67299999995</v>
      </c>
      <c r="C21" s="55">
        <v>0</v>
      </c>
      <c r="D21" s="55">
        <v>0</v>
      </c>
      <c r="E21" s="55">
        <v>0</v>
      </c>
      <c r="F21" s="33">
        <v>219164.67299999995</v>
      </c>
      <c r="G21" s="55">
        <v>0</v>
      </c>
      <c r="H21" s="24"/>
    </row>
    <row r="22" spans="1:8" ht="11.1" customHeight="1" x14ac:dyDescent="0.2">
      <c r="A22" s="59" t="s">
        <v>95</v>
      </c>
      <c r="B22" s="47">
        <f t="shared" si="0"/>
        <v>37802.309000000001</v>
      </c>
      <c r="C22" s="55">
        <v>0</v>
      </c>
      <c r="D22" s="55">
        <v>0</v>
      </c>
      <c r="E22" s="55">
        <v>33076.04</v>
      </c>
      <c r="F22" s="33">
        <v>4726.2690000000002</v>
      </c>
      <c r="G22" s="55">
        <v>0</v>
      </c>
      <c r="H22" s="24"/>
    </row>
    <row r="23" spans="1:8" ht="11.1" customHeight="1" x14ac:dyDescent="0.2">
      <c r="A23" s="74" t="s">
        <v>8</v>
      </c>
      <c r="B23" s="47">
        <f>+SUM(B24:B39)</f>
        <v>2747496.0084386994</v>
      </c>
      <c r="C23" s="54">
        <f t="shared" ref="C23:G23" si="1">+SUM(C24:C39)</f>
        <v>0</v>
      </c>
      <c r="D23" s="54">
        <f t="shared" si="1"/>
        <v>0</v>
      </c>
      <c r="E23" s="54">
        <f t="shared" si="1"/>
        <v>0</v>
      </c>
      <c r="F23" s="47">
        <f t="shared" si="1"/>
        <v>2747496.0084386994</v>
      </c>
      <c r="G23" s="54">
        <f t="shared" si="1"/>
        <v>0</v>
      </c>
      <c r="H23" s="24"/>
    </row>
    <row r="24" spans="1:8" ht="11.1" customHeight="1" x14ac:dyDescent="0.2">
      <c r="A24" s="59" t="s">
        <v>96</v>
      </c>
      <c r="B24" s="47"/>
      <c r="C24" s="55"/>
      <c r="D24" s="55"/>
      <c r="E24" s="55"/>
      <c r="F24" s="33"/>
      <c r="G24" s="55"/>
      <c r="H24" s="24"/>
    </row>
    <row r="25" spans="1:8" ht="11.1" customHeight="1" x14ac:dyDescent="0.2">
      <c r="A25" s="59" t="s">
        <v>134</v>
      </c>
      <c r="B25" s="47">
        <f t="shared" si="0"/>
        <v>4875.67</v>
      </c>
      <c r="C25" s="55">
        <v>0</v>
      </c>
      <c r="D25" s="55">
        <v>0</v>
      </c>
      <c r="E25" s="55">
        <v>0</v>
      </c>
      <c r="F25" s="33">
        <v>4875.67</v>
      </c>
      <c r="G25" s="55">
        <v>0</v>
      </c>
      <c r="H25" s="24"/>
    </row>
    <row r="26" spans="1:8" ht="11.1" customHeight="1" x14ac:dyDescent="0.2">
      <c r="A26" s="59" t="s">
        <v>101</v>
      </c>
      <c r="B26" s="54">
        <f t="shared" si="0"/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24"/>
    </row>
    <row r="27" spans="1:8" ht="11.1" customHeight="1" x14ac:dyDescent="0.2">
      <c r="A27" s="59" t="s">
        <v>102</v>
      </c>
      <c r="B27" s="54">
        <f t="shared" si="0"/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24"/>
    </row>
    <row r="28" spans="1:8" ht="11.1" customHeight="1" x14ac:dyDescent="0.2">
      <c r="A28" s="59" t="s">
        <v>103</v>
      </c>
      <c r="B28" s="47">
        <f t="shared" si="0"/>
        <v>2209641.3699999996</v>
      </c>
      <c r="C28" s="55">
        <v>0</v>
      </c>
      <c r="D28" s="55">
        <v>0</v>
      </c>
      <c r="E28" s="55">
        <v>0</v>
      </c>
      <c r="F28" s="33">
        <v>2209641.3699999996</v>
      </c>
      <c r="G28" s="55">
        <v>0</v>
      </c>
      <c r="H28" s="24"/>
    </row>
    <row r="29" spans="1:8" ht="11.1" customHeight="1" x14ac:dyDescent="0.2">
      <c r="A29" s="59" t="s">
        <v>104</v>
      </c>
      <c r="B29" s="47">
        <f t="shared" si="0"/>
        <v>3889.91</v>
      </c>
      <c r="C29" s="55">
        <v>0</v>
      </c>
      <c r="D29" s="55">
        <v>0</v>
      </c>
      <c r="E29" s="55">
        <v>0</v>
      </c>
      <c r="F29" s="33">
        <v>3889.91</v>
      </c>
      <c r="G29" s="55">
        <v>0</v>
      </c>
      <c r="H29" s="24"/>
    </row>
    <row r="30" spans="1:8" ht="11.1" customHeight="1" x14ac:dyDescent="0.2">
      <c r="A30" s="59" t="s">
        <v>105</v>
      </c>
      <c r="B30" s="47">
        <f t="shared" si="0"/>
        <v>3130.1340847917536</v>
      </c>
      <c r="C30" s="55">
        <v>0</v>
      </c>
      <c r="D30" s="55">
        <v>0</v>
      </c>
      <c r="E30" s="55">
        <v>0</v>
      </c>
      <c r="F30" s="33">
        <v>3130.1340847917536</v>
      </c>
      <c r="G30" s="55">
        <v>0</v>
      </c>
      <c r="H30" s="24"/>
    </row>
    <row r="31" spans="1:8" ht="11.1" customHeight="1" x14ac:dyDescent="0.2">
      <c r="A31" s="59" t="s">
        <v>106</v>
      </c>
      <c r="B31" s="47">
        <f t="shared" si="0"/>
        <v>1199.6743539075881</v>
      </c>
      <c r="C31" s="55">
        <v>0</v>
      </c>
      <c r="D31" s="55">
        <v>0</v>
      </c>
      <c r="E31" s="55">
        <v>0</v>
      </c>
      <c r="F31" s="33">
        <v>1199.6743539075881</v>
      </c>
      <c r="G31" s="55">
        <v>0</v>
      </c>
      <c r="H31" s="24"/>
    </row>
    <row r="32" spans="1:8" ht="11.1" customHeight="1" x14ac:dyDescent="0.2">
      <c r="A32" s="59" t="s">
        <v>107</v>
      </c>
      <c r="B32" s="54">
        <f t="shared" si="0"/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24"/>
    </row>
    <row r="33" spans="1:10" ht="11.1" customHeight="1" x14ac:dyDescent="0.2">
      <c r="A33" s="59" t="s">
        <v>110</v>
      </c>
      <c r="B33" s="54">
        <f t="shared" si="0"/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24"/>
    </row>
    <row r="34" spans="1:10" ht="11.1" customHeight="1" x14ac:dyDescent="0.2">
      <c r="A34" s="59" t="s">
        <v>108</v>
      </c>
      <c r="B34" s="47">
        <f t="shared" si="0"/>
        <v>445033.12</v>
      </c>
      <c r="C34" s="55">
        <v>0</v>
      </c>
      <c r="D34" s="55">
        <v>0</v>
      </c>
      <c r="E34" s="55">
        <v>0</v>
      </c>
      <c r="F34" s="33">
        <v>445033.12</v>
      </c>
      <c r="G34" s="55">
        <v>0</v>
      </c>
      <c r="H34" s="24"/>
    </row>
    <row r="35" spans="1:10" ht="11.1" customHeight="1" x14ac:dyDescent="0.2">
      <c r="A35" s="59" t="s">
        <v>109</v>
      </c>
      <c r="B35" s="47">
        <f t="shared" si="0"/>
        <v>816.86999999999989</v>
      </c>
      <c r="C35" s="55">
        <v>0</v>
      </c>
      <c r="D35" s="55">
        <v>0</v>
      </c>
      <c r="E35" s="55">
        <v>0</v>
      </c>
      <c r="F35" s="33">
        <v>816.86999999999989</v>
      </c>
      <c r="G35" s="55">
        <v>0</v>
      </c>
      <c r="H35" s="24"/>
      <c r="J35" s="23"/>
    </row>
    <row r="36" spans="1:10" ht="11.1" customHeight="1" x14ac:dyDescent="0.2">
      <c r="A36" s="59" t="s">
        <v>97</v>
      </c>
      <c r="B36" s="47"/>
      <c r="C36" s="55"/>
      <c r="D36" s="55"/>
      <c r="E36" s="55"/>
      <c r="F36" s="33"/>
      <c r="G36" s="55"/>
      <c r="H36" s="24"/>
    </row>
    <row r="37" spans="1:10" ht="11.1" customHeight="1" x14ac:dyDescent="0.2">
      <c r="A37" s="59" t="s">
        <v>100</v>
      </c>
      <c r="B37" s="47">
        <f t="shared" si="0"/>
        <v>78909.259999999995</v>
      </c>
      <c r="C37" s="55">
        <v>0</v>
      </c>
      <c r="D37" s="55">
        <v>0</v>
      </c>
      <c r="E37" s="55">
        <v>0</v>
      </c>
      <c r="F37" s="33">
        <v>78909.259999999995</v>
      </c>
      <c r="G37" s="55">
        <v>0</v>
      </c>
      <c r="H37" s="24"/>
    </row>
    <row r="38" spans="1:10" ht="11.1" customHeight="1" x14ac:dyDescent="0.2">
      <c r="A38" s="59" t="s">
        <v>98</v>
      </c>
      <c r="B38" s="47"/>
      <c r="C38" s="55"/>
      <c r="D38" s="55"/>
      <c r="E38" s="55"/>
      <c r="F38" s="33"/>
      <c r="G38" s="55"/>
      <c r="H38" s="24"/>
    </row>
    <row r="39" spans="1:10" ht="11.1" customHeight="1" x14ac:dyDescent="0.2">
      <c r="A39" s="59" t="s">
        <v>99</v>
      </c>
      <c r="B39" s="54">
        <f t="shared" si="0"/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24"/>
    </row>
    <row r="40" spans="1:10" ht="3.75" customHeight="1" x14ac:dyDescent="0.2">
      <c r="A40" s="27"/>
      <c r="B40" s="28"/>
      <c r="C40" s="28"/>
      <c r="D40" s="28"/>
      <c r="E40" s="28"/>
      <c r="F40" s="28"/>
      <c r="G40" s="28"/>
      <c r="H40" s="24"/>
    </row>
    <row r="41" spans="1:10" ht="9.9499999999999993" customHeight="1" x14ac:dyDescent="0.2">
      <c r="A41" s="32" t="s">
        <v>46</v>
      </c>
      <c r="B41" s="33"/>
      <c r="C41" s="33"/>
      <c r="D41" s="33"/>
      <c r="E41" s="10"/>
      <c r="F41" s="10"/>
      <c r="G41" s="10"/>
    </row>
    <row r="42" spans="1:10" ht="9.9499999999999993" customHeight="1" x14ac:dyDescent="0.2">
      <c r="A42" s="60" t="s">
        <v>23</v>
      </c>
      <c r="B42" s="60"/>
      <c r="C42" s="33"/>
      <c r="D42" s="33"/>
      <c r="E42" s="10"/>
      <c r="F42" s="10"/>
      <c r="G42" s="10"/>
    </row>
    <row r="43" spans="1:10" ht="9.9499999999999993" hidden="1" customHeight="1" x14ac:dyDescent="0.2">
      <c r="A43" s="32" t="s">
        <v>24</v>
      </c>
      <c r="B43" s="33"/>
      <c r="C43" s="33"/>
      <c r="D43" s="33"/>
      <c r="E43" s="10"/>
      <c r="F43" s="10"/>
      <c r="G43" s="10"/>
    </row>
    <row r="44" spans="1:10" ht="9.9499999999999993" customHeight="1" x14ac:dyDescent="0.2">
      <c r="A44" s="32" t="s">
        <v>45</v>
      </c>
      <c r="B44" s="33"/>
      <c r="C44" s="33"/>
      <c r="D44" s="33"/>
      <c r="E44" s="10"/>
      <c r="F44" s="10"/>
      <c r="G44" s="10"/>
    </row>
    <row r="45" spans="1:10" ht="9.9499999999999993" customHeight="1" x14ac:dyDescent="0.2">
      <c r="A45" s="36" t="s">
        <v>36</v>
      </c>
      <c r="B45" s="33"/>
      <c r="C45" s="33"/>
      <c r="D45" s="33"/>
      <c r="E45" s="10"/>
      <c r="F45" s="10"/>
      <c r="G45" s="10"/>
    </row>
    <row r="46" spans="1:10" ht="12.75" x14ac:dyDescent="0.2">
      <c r="A46" s="19"/>
      <c r="B46" s="10"/>
      <c r="C46" s="10"/>
      <c r="D46" s="10"/>
      <c r="E46" s="10"/>
      <c r="F46" s="10"/>
      <c r="G46" s="10"/>
    </row>
    <row r="47" spans="1:10" ht="12.75" x14ac:dyDescent="0.2">
      <c r="A47" s="19"/>
      <c r="B47" s="10"/>
      <c r="C47" s="10"/>
      <c r="D47" s="10"/>
      <c r="E47" s="10"/>
      <c r="F47" s="10"/>
      <c r="G47" s="10"/>
    </row>
    <row r="48" spans="1:10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12.75" x14ac:dyDescent="0.2">
      <c r="A50" s="19"/>
      <c r="B50" s="10"/>
      <c r="C50" s="10"/>
      <c r="D50" s="10"/>
      <c r="E50" s="10"/>
      <c r="F50" s="10"/>
      <c r="G50" s="10"/>
    </row>
    <row r="51" spans="1:9" ht="12.75" x14ac:dyDescent="0.2">
      <c r="A51" s="19"/>
      <c r="B51" s="10"/>
      <c r="C51" s="10"/>
      <c r="D51" s="10"/>
      <c r="E51" s="10"/>
      <c r="F51" s="10"/>
      <c r="G51" s="10"/>
    </row>
    <row r="52" spans="1:9" ht="12.75" x14ac:dyDescent="0.2">
      <c r="A52" s="19"/>
      <c r="B52" s="10"/>
      <c r="C52" s="10"/>
      <c r="D52" s="10"/>
      <c r="E52" s="10"/>
      <c r="F52" s="10"/>
      <c r="G52" s="10"/>
    </row>
    <row r="53" spans="1:9" ht="3.95" customHeight="1" x14ac:dyDescent="0.2">
      <c r="A53" s="20"/>
      <c r="B53" s="4"/>
      <c r="C53" s="4"/>
      <c r="D53" s="4"/>
      <c r="E53" s="4"/>
      <c r="F53" s="4"/>
      <c r="G53" s="4"/>
    </row>
    <row r="54" spans="1:9" ht="9.6" customHeight="1" x14ac:dyDescent="0.2">
      <c r="A54" s="11"/>
      <c r="B54" s="4"/>
      <c r="C54" s="4"/>
      <c r="D54" s="4"/>
      <c r="E54" s="4"/>
      <c r="F54" s="4"/>
      <c r="G54" s="4"/>
    </row>
    <row r="55" spans="1:9" ht="16.5" customHeight="1" x14ac:dyDescent="0.2">
      <c r="A55" s="89"/>
      <c r="B55" s="90"/>
      <c r="C55" s="90"/>
      <c r="D55" s="90"/>
      <c r="E55" s="90"/>
      <c r="F55" s="90"/>
      <c r="G55" s="58"/>
    </row>
    <row r="56" spans="1:9" ht="9.1999999999999993" customHeight="1" x14ac:dyDescent="0.2">
      <c r="A56" s="12"/>
      <c r="B56" s="4"/>
      <c r="C56" s="4"/>
      <c r="D56" s="4"/>
      <c r="E56" s="4"/>
      <c r="F56" s="4"/>
      <c r="G56" s="4"/>
    </row>
    <row r="57" spans="1:9" ht="9.1999999999999993" customHeight="1" x14ac:dyDescent="0.2">
      <c r="A57" s="13"/>
      <c r="B57" s="4"/>
      <c r="C57" s="4"/>
      <c r="D57" s="4"/>
      <c r="E57" s="4"/>
      <c r="F57" s="4"/>
      <c r="G57" s="4"/>
    </row>
    <row r="58" spans="1:9" ht="9.1999999999999993" customHeight="1" x14ac:dyDescent="0.2">
      <c r="A58" s="12"/>
      <c r="B58" s="4"/>
      <c r="C58" s="4"/>
      <c r="D58" s="4"/>
      <c r="E58" s="4"/>
      <c r="F58" s="4"/>
      <c r="G58" s="4"/>
    </row>
    <row r="59" spans="1:9" ht="9.1999999999999993" customHeight="1" x14ac:dyDescent="0.2">
      <c r="A59" s="11"/>
      <c r="B59" s="5"/>
      <c r="C59" s="5"/>
      <c r="D59" s="5"/>
      <c r="E59" s="5"/>
      <c r="F59" s="5"/>
      <c r="G59" s="5"/>
    </row>
    <row r="60" spans="1:9" ht="9.1999999999999993" customHeight="1" x14ac:dyDescent="0.2">
      <c r="A60" s="11"/>
      <c r="B60" s="5"/>
      <c r="C60" s="5"/>
      <c r="D60" s="5"/>
      <c r="E60" s="5"/>
      <c r="F60" s="5"/>
      <c r="G60" s="5"/>
    </row>
    <row r="61" spans="1:9" ht="9" customHeight="1" x14ac:dyDescent="0.2">
      <c r="A61" s="2"/>
    </row>
    <row r="62" spans="1:9" ht="9" customHeight="1" x14ac:dyDescent="0.2">
      <c r="A62" s="2"/>
    </row>
    <row r="63" spans="1:9" s="15" customFormat="1" ht="12.6" customHeight="1" x14ac:dyDescent="0.2">
      <c r="A63" s="14"/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2:9" s="15" customFormat="1" ht="12.6" customHeight="1" x14ac:dyDescent="0.2">
      <c r="B65" s="16"/>
      <c r="C65" s="16"/>
      <c r="D65" s="16"/>
      <c r="E65" s="16"/>
      <c r="F65" s="16"/>
      <c r="G65" s="16"/>
      <c r="H65" s="3"/>
      <c r="I65" s="3"/>
    </row>
    <row r="66" spans="2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2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2:9" s="15" customFormat="1" ht="12.6" customHeight="1" x14ac:dyDescent="0.2">
      <c r="B68" s="16"/>
      <c r="C68" s="16"/>
      <c r="D68" s="16"/>
      <c r="E68" s="16"/>
      <c r="F68" s="17"/>
      <c r="G68" s="17"/>
      <c r="H68" s="3"/>
      <c r="I68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</sheetData>
  <mergeCells count="3">
    <mergeCell ref="C5:C6"/>
    <mergeCell ref="D5:D6"/>
    <mergeCell ref="A55:F55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showGridLines="0" view="pageBreakPreview" zoomScale="115" zoomScaleNormal="140" zoomScaleSheetLayoutView="115" workbookViewId="0">
      <selection activeCell="B7" sqref="B7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141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9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76" t="s">
        <v>19</v>
      </c>
      <c r="F5" s="76" t="s">
        <v>30</v>
      </c>
      <c r="G5" s="76" t="s">
        <v>31</v>
      </c>
    </row>
    <row r="6" spans="1:14" ht="3.95" customHeight="1" x14ac:dyDescent="0.2">
      <c r="A6" s="72"/>
      <c r="B6" s="69"/>
      <c r="C6" s="92"/>
      <c r="D6" s="92"/>
      <c r="E6" s="77"/>
      <c r="F6" s="69"/>
      <c r="G6" s="69"/>
    </row>
    <row r="7" spans="1:14" ht="13.5" customHeight="1" x14ac:dyDescent="0.2">
      <c r="A7" s="73" t="s">
        <v>137</v>
      </c>
      <c r="B7" s="43"/>
      <c r="C7" s="82"/>
      <c r="D7" s="65"/>
      <c r="E7" s="65"/>
      <c r="F7" s="65"/>
      <c r="G7" s="65"/>
    </row>
    <row r="8" spans="1:14" ht="15" customHeight="1" x14ac:dyDescent="0.2">
      <c r="A8" s="74" t="s">
        <v>14</v>
      </c>
      <c r="B8" s="47">
        <f t="shared" ref="B8:G8" si="0">+B9+B32</f>
        <v>52772100.517460763</v>
      </c>
      <c r="C8" s="47">
        <f t="shared" si="0"/>
        <v>25797707.650322001</v>
      </c>
      <c r="D8" s="47">
        <f t="shared" si="0"/>
        <v>3826492.8836652329</v>
      </c>
      <c r="E8" s="47">
        <f t="shared" si="0"/>
        <v>19567111.027500004</v>
      </c>
      <c r="F8" s="47">
        <f t="shared" si="0"/>
        <v>3247575.4972735192</v>
      </c>
      <c r="G8" s="47">
        <f t="shared" si="0"/>
        <v>333213.45870000008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47">
        <f t="shared" ref="B9:G9" si="1">+SUM(B10:B31)</f>
        <v>52191475.718460761</v>
      </c>
      <c r="C9" s="47">
        <f t="shared" si="1"/>
        <v>25790498.500322003</v>
      </c>
      <c r="D9" s="47">
        <f t="shared" si="1"/>
        <v>3424651.4736652328</v>
      </c>
      <c r="E9" s="47">
        <f t="shared" si="1"/>
        <v>19567059.027500004</v>
      </c>
      <c r="F9" s="47">
        <f t="shared" si="1"/>
        <v>3083855.598273519</v>
      </c>
      <c r="G9" s="47">
        <f t="shared" si="1"/>
        <v>325411.11870000005</v>
      </c>
      <c r="H9" s="24"/>
    </row>
    <row r="10" spans="1:14" ht="11.1" customHeight="1" x14ac:dyDescent="0.2">
      <c r="A10" s="32" t="s">
        <v>52</v>
      </c>
      <c r="B10" s="47"/>
      <c r="C10" s="33"/>
      <c r="D10" s="33"/>
      <c r="E10" s="33"/>
      <c r="F10" s="33"/>
      <c r="G10" s="55"/>
      <c r="H10" s="24"/>
    </row>
    <row r="11" spans="1:14" ht="11.1" customHeight="1" x14ac:dyDescent="0.2">
      <c r="A11" s="59" t="s">
        <v>113</v>
      </c>
      <c r="B11" s="47">
        <f t="shared" ref="B11:B25" si="2">+SUM(C11:G11)</f>
        <v>2757561.5018461547</v>
      </c>
      <c r="C11" s="33">
        <v>2003639.1578461544</v>
      </c>
      <c r="D11" s="33">
        <v>71432.022000000012</v>
      </c>
      <c r="E11" s="33">
        <v>565758.03</v>
      </c>
      <c r="F11" s="33">
        <v>116732.292</v>
      </c>
      <c r="G11" s="55">
        <v>0</v>
      </c>
      <c r="H11" s="24"/>
    </row>
    <row r="12" spans="1:14" ht="11.1" customHeight="1" x14ac:dyDescent="0.2">
      <c r="A12" s="32" t="s">
        <v>111</v>
      </c>
      <c r="B12" s="47"/>
      <c r="C12" s="33"/>
      <c r="D12" s="33"/>
      <c r="E12" s="33"/>
      <c r="F12" s="33"/>
      <c r="G12" s="55"/>
      <c r="H12" s="24"/>
    </row>
    <row r="13" spans="1:14" ht="11.1" customHeight="1" x14ac:dyDescent="0.2">
      <c r="A13" s="59" t="s">
        <v>112</v>
      </c>
      <c r="B13" s="54">
        <f t="shared" si="2"/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24"/>
    </row>
    <row r="14" spans="1:14" ht="11.1" customHeight="1" x14ac:dyDescent="0.2">
      <c r="A14" s="32" t="s">
        <v>43</v>
      </c>
      <c r="B14" s="3"/>
      <c r="C14" s="3"/>
      <c r="D14" s="3"/>
      <c r="E14" s="3"/>
      <c r="F14" s="3"/>
      <c r="G14" s="3"/>
      <c r="H14" s="24"/>
    </row>
    <row r="15" spans="1:14" ht="11.1" customHeight="1" x14ac:dyDescent="0.2">
      <c r="A15" s="59" t="s">
        <v>114</v>
      </c>
      <c r="B15" s="47">
        <f>+SUM(C15:G15)</f>
        <v>2820233.3730000001</v>
      </c>
      <c r="C15" s="55">
        <v>2795.0699999999997</v>
      </c>
      <c r="D15" s="33">
        <v>118317.594</v>
      </c>
      <c r="E15" s="33">
        <v>2660953.4000000004</v>
      </c>
      <c r="F15" s="33">
        <v>38167.309000000008</v>
      </c>
      <c r="G15" s="55">
        <v>0</v>
      </c>
      <c r="H15" s="24"/>
    </row>
    <row r="16" spans="1:14" ht="11.1" customHeight="1" x14ac:dyDescent="0.2">
      <c r="A16" s="32" t="s">
        <v>115</v>
      </c>
      <c r="B16" s="47"/>
      <c r="C16" s="55"/>
      <c r="D16" s="33"/>
      <c r="E16" s="33"/>
      <c r="F16" s="33"/>
      <c r="G16" s="55"/>
      <c r="H16" s="24"/>
    </row>
    <row r="17" spans="1:8" ht="11.1" customHeight="1" x14ac:dyDescent="0.2">
      <c r="A17" s="59" t="s">
        <v>116</v>
      </c>
      <c r="B17" s="47">
        <f>+SUM(C17:G17)</f>
        <v>107171.56</v>
      </c>
      <c r="C17" s="55">
        <v>0</v>
      </c>
      <c r="D17" s="33">
        <v>98595.56</v>
      </c>
      <c r="E17" s="55">
        <v>0</v>
      </c>
      <c r="F17" s="55">
        <v>8576</v>
      </c>
      <c r="G17" s="55">
        <v>0</v>
      </c>
      <c r="H17" s="24"/>
    </row>
    <row r="18" spans="1:8" ht="11.1" customHeight="1" x14ac:dyDescent="0.2">
      <c r="A18" s="32" t="s">
        <v>11</v>
      </c>
      <c r="B18" s="47"/>
      <c r="C18" s="55"/>
      <c r="D18" s="33"/>
      <c r="E18" s="33"/>
      <c r="F18" s="33"/>
      <c r="G18" s="55"/>
      <c r="H18" s="24"/>
    </row>
    <row r="19" spans="1:8" ht="11.1" customHeight="1" x14ac:dyDescent="0.2">
      <c r="A19" s="59" t="s">
        <v>117</v>
      </c>
      <c r="B19" s="47">
        <f>+SUM(C19:G19)</f>
        <v>6843.1900000000005</v>
      </c>
      <c r="C19" s="55">
        <v>0</v>
      </c>
      <c r="D19" s="33">
        <v>6801.1900000000005</v>
      </c>
      <c r="E19" s="55">
        <v>0</v>
      </c>
      <c r="F19" s="55">
        <v>42</v>
      </c>
      <c r="G19" s="55">
        <v>0</v>
      </c>
      <c r="H19" s="24"/>
    </row>
    <row r="20" spans="1:8" ht="11.1" customHeight="1" x14ac:dyDescent="0.2">
      <c r="A20" s="32" t="s">
        <v>118</v>
      </c>
      <c r="B20" s="47"/>
      <c r="C20" s="55"/>
      <c r="D20" s="33"/>
      <c r="E20" s="33"/>
      <c r="F20" s="33"/>
      <c r="G20" s="55"/>
      <c r="H20" s="24"/>
    </row>
    <row r="21" spans="1:8" ht="11.1" customHeight="1" x14ac:dyDescent="0.2">
      <c r="A21" s="59" t="s">
        <v>119</v>
      </c>
      <c r="B21" s="47">
        <f>+SUM(C21:G21)</f>
        <v>12116</v>
      </c>
      <c r="C21" s="55">
        <v>0</v>
      </c>
      <c r="D21" s="33">
        <v>9850</v>
      </c>
      <c r="E21" s="55">
        <v>0</v>
      </c>
      <c r="F21" s="33">
        <v>2266</v>
      </c>
      <c r="G21" s="55">
        <v>0</v>
      </c>
      <c r="H21" s="24"/>
    </row>
    <row r="22" spans="1:8" ht="11.1" customHeight="1" x14ac:dyDescent="0.2">
      <c r="A22" s="32" t="s">
        <v>133</v>
      </c>
      <c r="B22" s="47"/>
      <c r="C22" s="33"/>
      <c r="D22" s="33"/>
      <c r="E22" s="33"/>
      <c r="F22" s="33"/>
      <c r="G22" s="33"/>
      <c r="H22" s="24"/>
    </row>
    <row r="23" spans="1:8" ht="11.1" customHeight="1" x14ac:dyDescent="0.2">
      <c r="A23" s="59" t="s">
        <v>120</v>
      </c>
      <c r="B23" s="47">
        <f t="shared" si="2"/>
        <v>19328883.182138752</v>
      </c>
      <c r="C23" s="33">
        <v>8081423.2710000006</v>
      </c>
      <c r="D23" s="33">
        <v>2230245.838665233</v>
      </c>
      <c r="E23" s="33">
        <v>6011189.2374999998</v>
      </c>
      <c r="F23" s="33">
        <v>2681860.5962735191</v>
      </c>
      <c r="G23" s="33">
        <v>324164.23870000005</v>
      </c>
      <c r="H23" s="24"/>
    </row>
    <row r="24" spans="1:8" ht="11.1" customHeight="1" x14ac:dyDescent="0.2">
      <c r="A24" s="59" t="s">
        <v>121</v>
      </c>
      <c r="B24" s="47">
        <f t="shared" si="2"/>
        <v>15158329.30397585</v>
      </c>
      <c r="C24" s="33">
        <v>15158329.30397585</v>
      </c>
      <c r="D24" s="55">
        <v>0</v>
      </c>
      <c r="E24" s="55">
        <v>0</v>
      </c>
      <c r="F24" s="55">
        <v>0</v>
      </c>
      <c r="G24" s="55">
        <v>0</v>
      </c>
      <c r="H24" s="24"/>
    </row>
    <row r="25" spans="1:8" ht="11.1" customHeight="1" x14ac:dyDescent="0.2">
      <c r="A25" s="59" t="s">
        <v>122</v>
      </c>
      <c r="B25" s="47">
        <f t="shared" si="2"/>
        <v>2992007.100000001</v>
      </c>
      <c r="C25" s="55">
        <v>0</v>
      </c>
      <c r="D25" s="55">
        <v>0</v>
      </c>
      <c r="E25" s="33">
        <v>2992007.100000001</v>
      </c>
      <c r="F25" s="55">
        <v>0</v>
      </c>
      <c r="G25" s="55">
        <v>0</v>
      </c>
      <c r="H25" s="24"/>
    </row>
    <row r="26" spans="1:8" ht="11.1" customHeight="1" x14ac:dyDescent="0.2">
      <c r="A26" s="32" t="s">
        <v>81</v>
      </c>
      <c r="B26" s="47"/>
      <c r="C26" s="33"/>
      <c r="D26" s="33"/>
      <c r="E26" s="33"/>
      <c r="F26" s="33"/>
      <c r="G26" s="33"/>
      <c r="H26" s="24"/>
    </row>
    <row r="27" spans="1:8" ht="11.1" customHeight="1" x14ac:dyDescent="0.2">
      <c r="A27" s="59" t="s">
        <v>123</v>
      </c>
      <c r="B27" s="47">
        <f>+SUM(C27:G27)</f>
        <v>1575537.4590000005</v>
      </c>
      <c r="C27" s="33">
        <v>114710.56600000001</v>
      </c>
      <c r="D27" s="33">
        <v>145439.88300000003</v>
      </c>
      <c r="E27" s="33">
        <v>1312660.8900000004</v>
      </c>
      <c r="F27" s="33">
        <v>2726.12</v>
      </c>
      <c r="G27" s="55">
        <v>0</v>
      </c>
      <c r="H27" s="24"/>
    </row>
    <row r="28" spans="1:8" ht="11.1" customHeight="1" x14ac:dyDescent="0.2">
      <c r="A28" s="32" t="s">
        <v>5</v>
      </c>
      <c r="B28" s="47"/>
      <c r="C28" s="33"/>
      <c r="D28" s="33"/>
      <c r="E28" s="33"/>
      <c r="F28" s="33"/>
      <c r="G28" s="33"/>
      <c r="H28" s="24"/>
    </row>
    <row r="29" spans="1:8" ht="11.1" customHeight="1" x14ac:dyDescent="0.2">
      <c r="A29" s="59" t="s">
        <v>124</v>
      </c>
      <c r="B29" s="47">
        <f>+SUM(C29:G29)</f>
        <v>6876214.0484999996</v>
      </c>
      <c r="C29" s="33">
        <v>239317.13149999999</v>
      </c>
      <c r="D29" s="33">
        <v>613123.38600000006</v>
      </c>
      <c r="E29" s="33">
        <v>5790586.3699999992</v>
      </c>
      <c r="F29" s="33">
        <v>232591.28100000002</v>
      </c>
      <c r="G29" s="33">
        <v>595.87999999999977</v>
      </c>
      <c r="H29" s="24"/>
    </row>
    <row r="30" spans="1:8" ht="11.1" customHeight="1" x14ac:dyDescent="0.2">
      <c r="A30" s="32" t="s">
        <v>125</v>
      </c>
      <c r="B30" s="47"/>
      <c r="C30" s="33"/>
      <c r="D30" s="33"/>
      <c r="E30" s="33"/>
      <c r="F30" s="33"/>
      <c r="G30" s="33"/>
      <c r="H30" s="24"/>
    </row>
    <row r="31" spans="1:8" ht="10.5" customHeight="1" x14ac:dyDescent="0.2">
      <c r="A31" s="59" t="s">
        <v>126</v>
      </c>
      <c r="B31" s="47">
        <f>+SUM(C31:G31)</f>
        <v>556579</v>
      </c>
      <c r="C31" s="33">
        <v>190284</v>
      </c>
      <c r="D31" s="33">
        <v>130846</v>
      </c>
      <c r="E31" s="33">
        <v>233904</v>
      </c>
      <c r="F31" s="33">
        <v>894</v>
      </c>
      <c r="G31" s="33">
        <v>651</v>
      </c>
      <c r="H31" s="24"/>
    </row>
    <row r="32" spans="1:8" ht="18.75" customHeight="1" x14ac:dyDescent="0.25">
      <c r="A32" s="79" t="s">
        <v>8</v>
      </c>
      <c r="B32" s="78">
        <f>+SUM(B33:B41)</f>
        <v>580624.799</v>
      </c>
      <c r="C32" s="78">
        <f t="shared" ref="C32:G32" si="3">+SUM(C33:C41)</f>
        <v>7209.1500000000005</v>
      </c>
      <c r="D32" s="78">
        <f t="shared" si="3"/>
        <v>401841.41000000003</v>
      </c>
      <c r="E32" s="78">
        <f t="shared" si="3"/>
        <v>52</v>
      </c>
      <c r="F32" s="78">
        <f t="shared" si="3"/>
        <v>163719.89900000003</v>
      </c>
      <c r="G32" s="78">
        <f t="shared" si="3"/>
        <v>7802.34</v>
      </c>
      <c r="H32" s="80"/>
    </row>
    <row r="33" spans="1:8" ht="11.1" customHeight="1" x14ac:dyDescent="0.2">
      <c r="A33" s="32" t="s">
        <v>25</v>
      </c>
      <c r="B33" s="47"/>
      <c r="C33" s="33"/>
      <c r="D33" s="33"/>
      <c r="E33" s="55"/>
      <c r="F33" s="55"/>
      <c r="G33" s="55"/>
      <c r="H33" s="24"/>
    </row>
    <row r="34" spans="1:8" ht="11.1" customHeight="1" x14ac:dyDescent="0.2">
      <c r="A34" s="59" t="s">
        <v>127</v>
      </c>
      <c r="B34" s="47">
        <f>+SUM(C34:G34)</f>
        <v>195905</v>
      </c>
      <c r="C34" s="55">
        <v>0</v>
      </c>
      <c r="D34" s="33">
        <v>195798</v>
      </c>
      <c r="E34" s="55">
        <v>52</v>
      </c>
      <c r="F34" s="55">
        <v>0</v>
      </c>
      <c r="G34" s="33">
        <v>55</v>
      </c>
      <c r="H34" s="24"/>
    </row>
    <row r="35" spans="1:8" ht="11.1" customHeight="1" x14ac:dyDescent="0.2">
      <c r="A35" s="32" t="s">
        <v>26</v>
      </c>
      <c r="B35" s="47"/>
      <c r="C35" s="33"/>
      <c r="D35" s="33"/>
      <c r="E35" s="55"/>
      <c r="F35" s="55"/>
      <c r="G35" s="55"/>
      <c r="H35" s="24"/>
    </row>
    <row r="36" spans="1:8" ht="11.1" customHeight="1" x14ac:dyDescent="0.2">
      <c r="A36" s="59" t="s">
        <v>128</v>
      </c>
      <c r="B36" s="47">
        <f t="shared" ref="B36:B41" si="4">+SUM(C36:G36)</f>
        <v>167233</v>
      </c>
      <c r="C36" s="55">
        <v>0</v>
      </c>
      <c r="D36" s="33">
        <v>159932</v>
      </c>
      <c r="E36" s="55">
        <v>0</v>
      </c>
      <c r="F36" s="55">
        <v>0</v>
      </c>
      <c r="G36" s="33">
        <v>7301</v>
      </c>
      <c r="H36" s="24"/>
    </row>
    <row r="37" spans="1:8" ht="11.1" customHeight="1" x14ac:dyDescent="0.2">
      <c r="A37" s="59" t="s">
        <v>129</v>
      </c>
      <c r="B37" s="47">
        <f t="shared" si="4"/>
        <v>20113.46</v>
      </c>
      <c r="C37" s="33">
        <v>1463.93</v>
      </c>
      <c r="D37" s="33">
        <v>11289.079999999998</v>
      </c>
      <c r="E37" s="55">
        <v>0</v>
      </c>
      <c r="F37" s="55">
        <v>7360.4500000000007</v>
      </c>
      <c r="G37" s="55">
        <v>0</v>
      </c>
      <c r="H37" s="24"/>
    </row>
    <row r="38" spans="1:8" ht="11.1" customHeight="1" x14ac:dyDescent="0.2">
      <c r="A38" s="32" t="s">
        <v>130</v>
      </c>
      <c r="B38" s="47"/>
      <c r="C38" s="33"/>
      <c r="D38" s="33"/>
      <c r="E38" s="55"/>
      <c r="F38" s="55"/>
      <c r="G38" s="55"/>
      <c r="H38" s="24"/>
    </row>
    <row r="39" spans="1:8" ht="11.1" customHeight="1" x14ac:dyDescent="0.2">
      <c r="A39" s="59" t="s">
        <v>131</v>
      </c>
      <c r="B39" s="47">
        <f t="shared" si="4"/>
        <v>197294.33900000001</v>
      </c>
      <c r="C39" s="33">
        <v>5745.22</v>
      </c>
      <c r="D39" s="33">
        <v>34743.33</v>
      </c>
      <c r="E39" s="55">
        <v>0</v>
      </c>
      <c r="F39" s="33">
        <v>156359.44900000002</v>
      </c>
      <c r="G39" s="33">
        <v>446.34</v>
      </c>
      <c r="H39" s="24"/>
    </row>
    <row r="40" spans="1:8" ht="11.1" customHeight="1" x14ac:dyDescent="0.2">
      <c r="A40" s="32" t="s">
        <v>13</v>
      </c>
      <c r="B40" s="47"/>
      <c r="C40" s="33"/>
      <c r="D40" s="33"/>
      <c r="E40" s="55"/>
      <c r="F40" s="55"/>
      <c r="G40" s="55"/>
      <c r="H40" s="24"/>
    </row>
    <row r="41" spans="1:8" ht="11.1" customHeight="1" x14ac:dyDescent="0.2">
      <c r="A41" s="59" t="s">
        <v>132</v>
      </c>
      <c r="B41" s="47">
        <f t="shared" si="4"/>
        <v>79</v>
      </c>
      <c r="C41" s="55">
        <v>0</v>
      </c>
      <c r="D41" s="33">
        <v>79</v>
      </c>
      <c r="E41" s="55">
        <v>0</v>
      </c>
      <c r="F41" s="55">
        <v>0</v>
      </c>
      <c r="G41" s="55">
        <v>0</v>
      </c>
      <c r="H41" s="24"/>
    </row>
    <row r="42" spans="1:8" ht="3.75" customHeight="1" x14ac:dyDescent="0.2">
      <c r="A42" s="27"/>
      <c r="B42" s="28"/>
      <c r="C42" s="28"/>
      <c r="D42" s="28"/>
      <c r="E42" s="28"/>
      <c r="F42" s="28"/>
      <c r="G42" s="28"/>
      <c r="H42" s="24"/>
    </row>
    <row r="43" spans="1:8" ht="9.9499999999999993" customHeight="1" x14ac:dyDescent="0.2">
      <c r="A43" s="61"/>
      <c r="B43" s="33"/>
      <c r="C43" s="33"/>
      <c r="D43" s="33"/>
      <c r="E43" s="10"/>
      <c r="F43" s="10"/>
      <c r="G43" s="43" t="s">
        <v>48</v>
      </c>
    </row>
    <row r="44" spans="1:8" ht="12.75" x14ac:dyDescent="0.2">
      <c r="A44" s="19"/>
      <c r="B44" s="10"/>
      <c r="C44" s="10"/>
      <c r="D44" s="10"/>
      <c r="E44" s="10"/>
      <c r="F44" s="10"/>
      <c r="G44" s="10"/>
    </row>
    <row r="45" spans="1:8" ht="12.75" x14ac:dyDescent="0.2">
      <c r="A45" s="19"/>
      <c r="B45" s="10"/>
      <c r="C45" s="10"/>
      <c r="D45" s="10"/>
      <c r="E45" s="10"/>
      <c r="F45" s="10"/>
      <c r="G45" s="10"/>
    </row>
    <row r="46" spans="1:8" ht="12.75" x14ac:dyDescent="0.2">
      <c r="A46" s="19"/>
      <c r="B46" s="10"/>
      <c r="C46" s="10"/>
      <c r="D46" s="10"/>
      <c r="E46" s="10"/>
      <c r="F46" s="10"/>
      <c r="G46" s="10"/>
    </row>
    <row r="47" spans="1:8" ht="12.75" x14ac:dyDescent="0.2">
      <c r="A47" s="19"/>
      <c r="B47" s="10"/>
      <c r="C47" s="10"/>
      <c r="D47" s="10"/>
      <c r="E47" s="10"/>
      <c r="F47" s="10"/>
      <c r="G47" s="10"/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3.95" customHeight="1" x14ac:dyDescent="0.2">
      <c r="A50" s="20"/>
      <c r="B50" s="4"/>
      <c r="C50" s="4"/>
      <c r="D50" s="4"/>
      <c r="E50" s="4"/>
      <c r="F50" s="4"/>
      <c r="G50" s="4"/>
    </row>
    <row r="51" spans="1:9" ht="9.6" customHeight="1" x14ac:dyDescent="0.2">
      <c r="A51" s="11"/>
      <c r="B51" s="4"/>
      <c r="C51" s="4"/>
      <c r="D51" s="4"/>
      <c r="E51" s="4"/>
      <c r="F51" s="4"/>
      <c r="G51" s="4"/>
    </row>
    <row r="52" spans="1:9" ht="16.5" customHeight="1" x14ac:dyDescent="0.2">
      <c r="A52" s="89"/>
      <c r="B52" s="90"/>
      <c r="C52" s="90"/>
      <c r="D52" s="90"/>
      <c r="E52" s="90"/>
      <c r="F52" s="90"/>
      <c r="G52" s="75"/>
    </row>
    <row r="53" spans="1:9" ht="9.1999999999999993" customHeight="1" x14ac:dyDescent="0.2">
      <c r="A53" s="12"/>
      <c r="B53" s="4"/>
      <c r="C53" s="4"/>
      <c r="D53" s="4"/>
      <c r="E53" s="4"/>
      <c r="F53" s="4"/>
      <c r="G53" s="4"/>
    </row>
    <row r="54" spans="1:9" ht="9.1999999999999993" customHeight="1" x14ac:dyDescent="0.2">
      <c r="A54" s="13"/>
      <c r="B54" s="4"/>
      <c r="C54" s="4"/>
      <c r="D54" s="4"/>
      <c r="E54" s="4"/>
      <c r="F54" s="4"/>
      <c r="G54" s="4"/>
    </row>
    <row r="55" spans="1:9" ht="9.1999999999999993" customHeight="1" x14ac:dyDescent="0.2">
      <c r="A55" s="12"/>
      <c r="B55" s="4"/>
      <c r="C55" s="4"/>
      <c r="D55" s="4"/>
      <c r="E55" s="4"/>
      <c r="F55" s="4"/>
      <c r="G55" s="4"/>
    </row>
    <row r="56" spans="1:9" ht="9.1999999999999993" customHeight="1" x14ac:dyDescent="0.2">
      <c r="A56" s="11"/>
      <c r="B56" s="5"/>
      <c r="C56" s="5"/>
      <c r="D56" s="5"/>
      <c r="E56" s="5"/>
      <c r="F56" s="5"/>
      <c r="G56" s="5"/>
    </row>
    <row r="57" spans="1:9" ht="9.1999999999999993" customHeight="1" x14ac:dyDescent="0.2">
      <c r="A57" s="11"/>
      <c r="B57" s="5"/>
      <c r="C57" s="5"/>
      <c r="D57" s="5"/>
      <c r="E57" s="5"/>
      <c r="F57" s="5"/>
      <c r="G57" s="5"/>
    </row>
    <row r="58" spans="1:9" ht="9" customHeight="1" x14ac:dyDescent="0.2">
      <c r="A58" s="2"/>
    </row>
    <row r="59" spans="1:9" ht="9" customHeight="1" x14ac:dyDescent="0.2">
      <c r="A59" s="2"/>
    </row>
    <row r="60" spans="1:9" s="15" customFormat="1" ht="12.6" customHeight="1" x14ac:dyDescent="0.2">
      <c r="A60" s="14"/>
      <c r="B60" s="16"/>
      <c r="C60" s="16"/>
      <c r="D60" s="16"/>
      <c r="E60" s="16"/>
      <c r="F60" s="16"/>
      <c r="G60" s="16"/>
      <c r="H60" s="3"/>
      <c r="I60" s="3"/>
    </row>
    <row r="61" spans="1:9" s="15" customFormat="1" ht="12.6" customHeight="1" x14ac:dyDescent="0.2">
      <c r="B61" s="16"/>
      <c r="C61" s="16"/>
      <c r="D61" s="16"/>
      <c r="E61" s="16"/>
      <c r="F61" s="16"/>
      <c r="G61" s="16"/>
      <c r="H61" s="3"/>
      <c r="I61" s="3"/>
    </row>
    <row r="62" spans="1:9" s="15" customFormat="1" ht="12.6" customHeight="1" x14ac:dyDescent="0.2">
      <c r="B62" s="16"/>
      <c r="C62" s="16"/>
      <c r="D62" s="16"/>
      <c r="E62" s="16"/>
      <c r="F62" s="16"/>
      <c r="G62" s="16"/>
      <c r="H62" s="3"/>
      <c r="I62" s="3"/>
    </row>
    <row r="63" spans="1:9" s="15" customFormat="1" ht="12.6" customHeight="1" x14ac:dyDescent="0.2"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1:9" s="15" customFormat="1" ht="12.6" customHeight="1" x14ac:dyDescent="0.2">
      <c r="B65" s="16"/>
      <c r="C65" s="16"/>
      <c r="D65" s="16"/>
      <c r="E65" s="16"/>
      <c r="F65" s="17"/>
      <c r="G65" s="17"/>
      <c r="H65" s="3"/>
      <c r="I65" s="3"/>
    </row>
    <row r="79" spans="1:9" s="6" customFormat="1" ht="12.6" customHeight="1" x14ac:dyDescent="0.2">
      <c r="A79" s="3"/>
      <c r="H79" s="3"/>
      <c r="I79" s="3"/>
    </row>
    <row r="80" spans="1:9" s="6" customFormat="1" ht="12.6" customHeight="1" x14ac:dyDescent="0.2">
      <c r="A80" s="3"/>
      <c r="H80" s="3"/>
      <c r="I80" s="3"/>
    </row>
    <row r="81" spans="1:9" s="6" customFormat="1" ht="12.6" customHeight="1" x14ac:dyDescent="0.2">
      <c r="A81" s="3"/>
      <c r="H81" s="3"/>
      <c r="I81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</sheetData>
  <mergeCells count="3">
    <mergeCell ref="C5:C6"/>
    <mergeCell ref="D5:D6"/>
    <mergeCell ref="A52:F52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view="pageBreakPreview" zoomScale="115" zoomScaleNormal="140" zoomScaleSheetLayoutView="115" workbookViewId="0">
      <pane xSplit="1" ySplit="6" topLeftCell="B9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141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9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76" t="s">
        <v>19</v>
      </c>
      <c r="F5" s="76" t="s">
        <v>30</v>
      </c>
      <c r="G5" s="76" t="s">
        <v>31</v>
      </c>
    </row>
    <row r="6" spans="1:14" ht="3.95" customHeight="1" x14ac:dyDescent="0.2">
      <c r="A6" s="72"/>
      <c r="B6" s="69"/>
      <c r="C6" s="92"/>
      <c r="D6" s="92"/>
      <c r="E6" s="77"/>
      <c r="F6" s="69"/>
      <c r="G6" s="69"/>
    </row>
    <row r="7" spans="1:14" ht="13.5" customHeight="1" x14ac:dyDescent="0.2">
      <c r="A7" s="73" t="s">
        <v>136</v>
      </c>
      <c r="B7" s="43"/>
      <c r="C7" s="82"/>
      <c r="D7" s="65"/>
      <c r="E7" s="65"/>
      <c r="F7" s="65"/>
      <c r="G7" s="65"/>
    </row>
    <row r="8" spans="1:14" ht="15" customHeight="1" x14ac:dyDescent="0.2">
      <c r="A8" s="74" t="s">
        <v>14</v>
      </c>
      <c r="B8" s="47">
        <f t="shared" ref="B8:B20" si="0">+SUM(C8:G8)</f>
        <v>56568546.69124651</v>
      </c>
      <c r="C8" s="47">
        <v>107917.478</v>
      </c>
      <c r="D8" s="47">
        <v>230681.42500000005</v>
      </c>
      <c r="E8" s="47">
        <v>25720864.817000002</v>
      </c>
      <c r="F8" s="47">
        <v>30509082.971246511</v>
      </c>
      <c r="G8" s="54">
        <v>0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47">
        <f t="shared" si="0"/>
        <v>54997625.801246509</v>
      </c>
      <c r="C9" s="47">
        <v>107917.47799999996</v>
      </c>
      <c r="D9" s="47">
        <v>230681.42500000005</v>
      </c>
      <c r="E9" s="47">
        <v>25720864.817000002</v>
      </c>
      <c r="F9" s="47">
        <v>28938162.08124651</v>
      </c>
      <c r="G9" s="54">
        <v>0</v>
      </c>
      <c r="H9" s="83"/>
      <c r="I9" s="83"/>
      <c r="J9" s="83"/>
      <c r="K9" s="83"/>
      <c r="L9" s="83"/>
    </row>
    <row r="10" spans="1:14" ht="11.1" customHeight="1" x14ac:dyDescent="0.2">
      <c r="A10" s="32" t="s">
        <v>49</v>
      </c>
      <c r="B10" s="54">
        <f t="shared" si="0"/>
        <v>0</v>
      </c>
      <c r="C10" s="33"/>
      <c r="D10" s="33"/>
      <c r="E10" s="33"/>
      <c r="F10" s="33"/>
      <c r="G10" s="55"/>
      <c r="H10" s="24"/>
    </row>
    <row r="11" spans="1:14" ht="11.1" customHeight="1" x14ac:dyDescent="0.2">
      <c r="A11" s="59" t="s">
        <v>50</v>
      </c>
      <c r="B11" s="47">
        <f t="shared" si="0"/>
        <v>1718524.683</v>
      </c>
      <c r="C11" s="55">
        <v>0</v>
      </c>
      <c r="D11" s="55">
        <v>0</v>
      </c>
      <c r="E11" s="55">
        <v>0</v>
      </c>
      <c r="F11" s="33">
        <v>1718524.683</v>
      </c>
      <c r="G11" s="55">
        <v>0</v>
      </c>
      <c r="H11" s="24"/>
    </row>
    <row r="12" spans="1:14" ht="11.1" customHeight="1" x14ac:dyDescent="0.2">
      <c r="A12" s="59" t="s">
        <v>51</v>
      </c>
      <c r="B12" s="47">
        <f t="shared" si="0"/>
        <v>1739789.6399999992</v>
      </c>
      <c r="C12" s="55">
        <v>0</v>
      </c>
      <c r="D12" s="55">
        <v>0</v>
      </c>
      <c r="E12" s="55">
        <v>0</v>
      </c>
      <c r="F12" s="33">
        <v>1739789.6399999992</v>
      </c>
      <c r="G12" s="55">
        <v>0</v>
      </c>
      <c r="H12" s="24"/>
    </row>
    <row r="13" spans="1:14" ht="11.1" customHeight="1" x14ac:dyDescent="0.2">
      <c r="A13" s="32" t="s">
        <v>52</v>
      </c>
      <c r="B13" s="54"/>
      <c r="C13" s="33"/>
      <c r="D13" s="33"/>
      <c r="E13" s="33"/>
      <c r="F13" s="33"/>
      <c r="G13" s="55"/>
      <c r="H13" s="24"/>
    </row>
    <row r="14" spans="1:14" ht="11.1" customHeight="1" x14ac:dyDescent="0.2">
      <c r="A14" s="59" t="s">
        <v>53</v>
      </c>
      <c r="B14" s="54">
        <f t="shared" si="0"/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24"/>
    </row>
    <row r="15" spans="1:14" ht="11.1" customHeight="1" x14ac:dyDescent="0.2">
      <c r="A15" s="32" t="s">
        <v>54</v>
      </c>
      <c r="B15" s="54"/>
      <c r="C15" s="33"/>
      <c r="D15" s="33"/>
      <c r="E15" s="33"/>
      <c r="F15" s="33"/>
      <c r="G15" s="55"/>
      <c r="H15" s="24"/>
    </row>
    <row r="16" spans="1:14" ht="11.1" customHeight="1" x14ac:dyDescent="0.2">
      <c r="A16" s="59" t="s">
        <v>55</v>
      </c>
      <c r="B16" s="47">
        <f t="shared" si="0"/>
        <v>853268.56999999983</v>
      </c>
      <c r="C16" s="55">
        <v>0</v>
      </c>
      <c r="D16" s="55">
        <v>0</v>
      </c>
      <c r="E16" s="55">
        <v>0</v>
      </c>
      <c r="F16" s="33">
        <v>853268.56999999983</v>
      </c>
      <c r="G16" s="55">
        <v>0</v>
      </c>
      <c r="H16" s="24"/>
    </row>
    <row r="17" spans="1:8" ht="11.1" customHeight="1" x14ac:dyDescent="0.2">
      <c r="A17" s="59" t="s">
        <v>56</v>
      </c>
      <c r="B17" s="47">
        <f t="shared" si="0"/>
        <v>3889672.0959999999</v>
      </c>
      <c r="C17" s="55">
        <v>0</v>
      </c>
      <c r="D17" s="55">
        <v>0</v>
      </c>
      <c r="E17" s="33">
        <v>3889672.0959999999</v>
      </c>
      <c r="F17" s="55">
        <v>0</v>
      </c>
      <c r="G17" s="55">
        <v>0</v>
      </c>
      <c r="H17" s="24"/>
    </row>
    <row r="18" spans="1:8" ht="11.1" customHeight="1" x14ac:dyDescent="0.2">
      <c r="A18" s="59" t="s">
        <v>57</v>
      </c>
      <c r="B18" s="47">
        <f t="shared" si="0"/>
        <v>48419.079999999994</v>
      </c>
      <c r="C18" s="55">
        <v>0</v>
      </c>
      <c r="D18" s="55">
        <v>0</v>
      </c>
      <c r="E18" s="33">
        <v>48419.079999999994</v>
      </c>
      <c r="F18" s="55">
        <v>0</v>
      </c>
      <c r="G18" s="55">
        <v>0</v>
      </c>
      <c r="H18" s="24"/>
    </row>
    <row r="19" spans="1:8" ht="11.1" customHeight="1" x14ac:dyDescent="0.2">
      <c r="A19" s="32" t="s">
        <v>58</v>
      </c>
      <c r="B19" s="47"/>
      <c r="C19" s="33"/>
      <c r="D19" s="33"/>
      <c r="E19" s="33"/>
      <c r="F19" s="33"/>
      <c r="G19" s="55"/>
      <c r="H19" s="24"/>
    </row>
    <row r="20" spans="1:8" ht="11.1" customHeight="1" x14ac:dyDescent="0.2">
      <c r="A20" s="59" t="s">
        <v>59</v>
      </c>
      <c r="B20" s="47">
        <f t="shared" si="0"/>
        <v>525002.6810000001</v>
      </c>
      <c r="C20" s="55">
        <v>0</v>
      </c>
      <c r="D20" s="55">
        <v>0</v>
      </c>
      <c r="E20" s="55">
        <v>0</v>
      </c>
      <c r="F20" s="33">
        <v>525002.6810000001</v>
      </c>
      <c r="G20" s="55">
        <v>0</v>
      </c>
      <c r="H20" s="24"/>
    </row>
    <row r="21" spans="1:8" ht="11.1" customHeight="1" x14ac:dyDescent="0.2">
      <c r="A21" s="32" t="s">
        <v>43</v>
      </c>
      <c r="B21" s="47"/>
      <c r="C21" s="55"/>
      <c r="D21" s="55"/>
      <c r="E21" s="55"/>
      <c r="F21" s="33"/>
      <c r="G21" s="55"/>
      <c r="H21" s="24"/>
    </row>
    <row r="22" spans="1:8" ht="11.1" customHeight="1" x14ac:dyDescent="0.2">
      <c r="A22" s="59" t="s">
        <v>60</v>
      </c>
      <c r="B22" s="54">
        <f t="shared" ref="B22:B33" si="1">+SUM(C22:G22)</f>
        <v>330194.31999999995</v>
      </c>
      <c r="C22" s="55">
        <v>0</v>
      </c>
      <c r="D22" s="55">
        <v>0</v>
      </c>
      <c r="E22" s="55">
        <v>0</v>
      </c>
      <c r="F22" s="33">
        <v>330194.31999999995</v>
      </c>
      <c r="G22" s="55">
        <v>0</v>
      </c>
      <c r="H22" s="24"/>
    </row>
    <row r="23" spans="1:8" ht="11.1" customHeight="1" x14ac:dyDescent="0.2">
      <c r="A23" s="32" t="s">
        <v>10</v>
      </c>
      <c r="B23" s="47"/>
      <c r="C23" s="55"/>
      <c r="D23" s="33"/>
      <c r="E23" s="33"/>
      <c r="F23" s="33"/>
      <c r="G23" s="55"/>
      <c r="H23" s="24"/>
    </row>
    <row r="24" spans="1:8" ht="11.1" customHeight="1" x14ac:dyDescent="0.2">
      <c r="A24" s="59" t="s">
        <v>61</v>
      </c>
      <c r="B24" s="47">
        <f t="shared" si="1"/>
        <v>390999.04700000002</v>
      </c>
      <c r="C24" s="55">
        <v>0</v>
      </c>
      <c r="D24" s="33">
        <v>226337.14100000003</v>
      </c>
      <c r="E24" s="33">
        <v>164661.90599999999</v>
      </c>
      <c r="F24" s="55">
        <v>0</v>
      </c>
      <c r="G24" s="55">
        <v>0</v>
      </c>
      <c r="H24" s="24"/>
    </row>
    <row r="25" spans="1:8" ht="11.1" customHeight="1" x14ac:dyDescent="0.2">
      <c r="A25" s="59" t="s">
        <v>62</v>
      </c>
      <c r="B25" s="47">
        <f t="shared" si="1"/>
        <v>234685.48599999998</v>
      </c>
      <c r="C25" s="55">
        <v>0</v>
      </c>
      <c r="D25" s="55">
        <v>0</v>
      </c>
      <c r="E25" s="55">
        <v>0</v>
      </c>
      <c r="F25" s="33">
        <v>234685.48599999998</v>
      </c>
      <c r="G25" s="55">
        <v>0</v>
      </c>
      <c r="H25" s="24"/>
    </row>
    <row r="26" spans="1:8" ht="11.1" customHeight="1" x14ac:dyDescent="0.2">
      <c r="A26" s="59" t="s">
        <v>63</v>
      </c>
      <c r="B26" s="47">
        <f t="shared" si="1"/>
        <v>61614.940999999999</v>
      </c>
      <c r="C26" s="55">
        <v>0</v>
      </c>
      <c r="D26" s="55">
        <v>0</v>
      </c>
      <c r="E26" s="55">
        <v>0</v>
      </c>
      <c r="F26" s="33">
        <v>61614.940999999999</v>
      </c>
      <c r="G26" s="55">
        <v>0</v>
      </c>
      <c r="H26" s="24"/>
    </row>
    <row r="27" spans="1:8" ht="11.1" customHeight="1" x14ac:dyDescent="0.2">
      <c r="A27" s="59" t="s">
        <v>64</v>
      </c>
      <c r="B27" s="54">
        <f t="shared" si="1"/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24"/>
    </row>
    <row r="28" spans="1:8" ht="11.1" customHeight="1" x14ac:dyDescent="0.2">
      <c r="A28" s="32" t="s">
        <v>65</v>
      </c>
      <c r="B28" s="54"/>
      <c r="C28" s="55"/>
      <c r="D28" s="55"/>
      <c r="E28" s="55"/>
      <c r="F28" s="55"/>
      <c r="G28" s="55"/>
      <c r="H28" s="24"/>
    </row>
    <row r="29" spans="1:8" ht="11.1" customHeight="1" x14ac:dyDescent="0.2">
      <c r="A29" s="59" t="s">
        <v>66</v>
      </c>
      <c r="B29" s="54">
        <f t="shared" si="1"/>
        <v>2494221.06</v>
      </c>
      <c r="C29" s="55">
        <v>0</v>
      </c>
      <c r="D29" s="55">
        <v>0</v>
      </c>
      <c r="E29" s="55">
        <v>2494221.06</v>
      </c>
      <c r="F29" s="55">
        <v>0</v>
      </c>
      <c r="G29" s="55">
        <v>0</v>
      </c>
      <c r="H29" s="24"/>
    </row>
    <row r="30" spans="1:8" ht="11.1" customHeight="1" x14ac:dyDescent="0.2">
      <c r="A30" s="32" t="s">
        <v>11</v>
      </c>
      <c r="B30" s="54"/>
      <c r="C30" s="55"/>
      <c r="D30" s="55"/>
      <c r="E30" s="55"/>
      <c r="F30" s="55"/>
      <c r="G30" s="55"/>
      <c r="H30" s="24"/>
    </row>
    <row r="31" spans="1:8" ht="11.1" customHeight="1" x14ac:dyDescent="0.2">
      <c r="A31" s="59" t="s">
        <v>67</v>
      </c>
      <c r="B31" s="54">
        <f t="shared" si="1"/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24"/>
    </row>
    <row r="32" spans="1:8" ht="11.1" customHeight="1" x14ac:dyDescent="0.2">
      <c r="A32" s="59" t="s">
        <v>68</v>
      </c>
      <c r="B32" s="47">
        <f t="shared" si="1"/>
        <v>91252.59199999999</v>
      </c>
      <c r="C32" s="55">
        <v>0</v>
      </c>
      <c r="D32" s="55">
        <v>0</v>
      </c>
      <c r="E32" s="55">
        <v>0</v>
      </c>
      <c r="F32" s="55">
        <v>91252.59199999999</v>
      </c>
      <c r="G32" s="55">
        <v>0</v>
      </c>
      <c r="H32" s="24"/>
    </row>
    <row r="33" spans="1:8" ht="11.1" customHeight="1" x14ac:dyDescent="0.2">
      <c r="A33" s="59" t="s">
        <v>69</v>
      </c>
      <c r="B33" s="47">
        <f t="shared" si="1"/>
        <v>185899.91799999998</v>
      </c>
      <c r="C33" s="55">
        <v>0</v>
      </c>
      <c r="D33" s="55">
        <v>0</v>
      </c>
      <c r="E33" s="55">
        <v>0</v>
      </c>
      <c r="F33" s="55">
        <v>185899.91799999998</v>
      </c>
      <c r="G33" s="55">
        <v>0</v>
      </c>
      <c r="H33" s="24"/>
    </row>
    <row r="34" spans="1:8" ht="11.1" customHeight="1" x14ac:dyDescent="0.2">
      <c r="A34" s="32" t="s">
        <v>133</v>
      </c>
      <c r="B34" s="47"/>
      <c r="C34" s="33"/>
      <c r="D34" s="33"/>
      <c r="E34" s="33"/>
      <c r="F34" s="33"/>
      <c r="G34" s="33"/>
      <c r="H34" s="24"/>
    </row>
    <row r="35" spans="1:8" ht="11.1" customHeight="1" x14ac:dyDescent="0.2">
      <c r="A35" s="59" t="s">
        <v>71</v>
      </c>
      <c r="B35" s="47">
        <f t="shared" ref="B35:B45" si="2">+SUM(C35:G35)</f>
        <v>22264.532999999999</v>
      </c>
      <c r="C35" s="55">
        <v>0</v>
      </c>
      <c r="D35" s="55">
        <v>0</v>
      </c>
      <c r="E35" s="55">
        <v>0</v>
      </c>
      <c r="F35" s="33">
        <v>22264.532999999999</v>
      </c>
      <c r="G35" s="55">
        <v>0</v>
      </c>
      <c r="H35" s="24"/>
    </row>
    <row r="36" spans="1:8" ht="11.1" customHeight="1" x14ac:dyDescent="0.2">
      <c r="A36" s="59" t="s">
        <v>72</v>
      </c>
      <c r="B36" s="47">
        <f t="shared" si="2"/>
        <v>7990539.5143195279</v>
      </c>
      <c r="C36" s="55">
        <v>0</v>
      </c>
      <c r="D36" s="55">
        <v>0</v>
      </c>
      <c r="E36" s="55">
        <v>0</v>
      </c>
      <c r="F36" s="33">
        <v>7990539.5143195279</v>
      </c>
      <c r="G36" s="55">
        <v>0</v>
      </c>
      <c r="H36" s="24"/>
    </row>
    <row r="37" spans="1:8" ht="11.1" customHeight="1" x14ac:dyDescent="0.2">
      <c r="A37" s="59" t="s">
        <v>73</v>
      </c>
      <c r="B37" s="47">
        <f t="shared" si="2"/>
        <v>412201.62399999995</v>
      </c>
      <c r="C37" s="55">
        <v>0</v>
      </c>
      <c r="D37" s="55">
        <v>0</v>
      </c>
      <c r="E37" s="55">
        <v>0</v>
      </c>
      <c r="F37" s="33">
        <v>412201.62399999995</v>
      </c>
      <c r="G37" s="55">
        <v>0</v>
      </c>
      <c r="H37" s="24"/>
    </row>
    <row r="38" spans="1:8" ht="11.1" customHeight="1" x14ac:dyDescent="0.2">
      <c r="A38" s="59" t="s">
        <v>74</v>
      </c>
      <c r="B38" s="47">
        <f t="shared" si="2"/>
        <v>1054783.8851132302</v>
      </c>
      <c r="C38" s="55">
        <v>0</v>
      </c>
      <c r="D38" s="55">
        <v>0</v>
      </c>
      <c r="E38" s="55">
        <v>0</v>
      </c>
      <c r="F38" s="33">
        <v>1054783.8851132302</v>
      </c>
      <c r="G38" s="55">
        <v>0</v>
      </c>
      <c r="H38" s="24"/>
    </row>
    <row r="39" spans="1:8" ht="11.1" customHeight="1" x14ac:dyDescent="0.2">
      <c r="A39" s="59" t="s">
        <v>75</v>
      </c>
      <c r="B39" s="47">
        <f t="shared" si="2"/>
        <v>6322.0339999999997</v>
      </c>
      <c r="C39" s="55">
        <v>0</v>
      </c>
      <c r="D39" s="55">
        <v>0</v>
      </c>
      <c r="E39" s="55">
        <v>0</v>
      </c>
      <c r="F39" s="33">
        <v>6322.0339999999997</v>
      </c>
      <c r="G39" s="55">
        <v>0</v>
      </c>
      <c r="H39" s="24"/>
    </row>
    <row r="40" spans="1:8" ht="11.1" customHeight="1" x14ac:dyDescent="0.2">
      <c r="A40" s="59" t="s">
        <v>77</v>
      </c>
      <c r="B40" s="47">
        <f t="shared" si="2"/>
        <v>146137.49190088853</v>
      </c>
      <c r="C40" s="55">
        <v>0</v>
      </c>
      <c r="D40" s="55">
        <v>0</v>
      </c>
      <c r="E40" s="55">
        <v>0</v>
      </c>
      <c r="F40" s="33">
        <v>146137.49190088853</v>
      </c>
      <c r="G40" s="55">
        <v>0</v>
      </c>
      <c r="H40" s="24"/>
    </row>
    <row r="41" spans="1:8" ht="11.1" customHeight="1" x14ac:dyDescent="0.2">
      <c r="A41" s="59" t="s">
        <v>76</v>
      </c>
      <c r="B41" s="47">
        <f t="shared" si="2"/>
        <v>18516.529000000002</v>
      </c>
      <c r="C41" s="55">
        <v>0</v>
      </c>
      <c r="D41" s="55">
        <v>0</v>
      </c>
      <c r="E41" s="55">
        <v>0</v>
      </c>
      <c r="F41" s="33">
        <v>18516.529000000002</v>
      </c>
      <c r="G41" s="55">
        <v>0</v>
      </c>
      <c r="H41" s="24"/>
    </row>
    <row r="42" spans="1:8" ht="11.1" customHeight="1" x14ac:dyDescent="0.2">
      <c r="A42" s="59" t="s">
        <v>78</v>
      </c>
      <c r="B42" s="47">
        <f t="shared" si="2"/>
        <v>551516.17299999995</v>
      </c>
      <c r="C42" s="55">
        <v>0</v>
      </c>
      <c r="D42" s="55">
        <v>0</v>
      </c>
      <c r="E42" s="55">
        <v>0</v>
      </c>
      <c r="F42" s="33">
        <v>551516.17299999995</v>
      </c>
      <c r="G42" s="55">
        <v>0</v>
      </c>
      <c r="H42" s="24"/>
    </row>
    <row r="43" spans="1:8" ht="11.1" customHeight="1" x14ac:dyDescent="0.2">
      <c r="A43" s="59" t="s">
        <v>79</v>
      </c>
      <c r="B43" s="47">
        <f t="shared" si="2"/>
        <v>2456729.1472</v>
      </c>
      <c r="C43" s="55">
        <v>0</v>
      </c>
      <c r="D43" s="55">
        <v>0</v>
      </c>
      <c r="E43" s="55">
        <v>0</v>
      </c>
      <c r="F43" s="33">
        <v>2456729.1472</v>
      </c>
      <c r="G43" s="55">
        <v>0</v>
      </c>
      <c r="H43" s="24"/>
    </row>
    <row r="44" spans="1:8" ht="11.1" customHeight="1" x14ac:dyDescent="0.2">
      <c r="A44" s="59" t="s">
        <v>80</v>
      </c>
      <c r="B44" s="47">
        <f t="shared" si="2"/>
        <v>1116455.95</v>
      </c>
      <c r="C44" s="55">
        <v>0</v>
      </c>
      <c r="D44" s="55">
        <v>0</v>
      </c>
      <c r="E44" s="33">
        <v>1116455.95</v>
      </c>
      <c r="F44" s="55">
        <v>0</v>
      </c>
      <c r="G44" s="55">
        <v>0</v>
      </c>
      <c r="H44" s="24"/>
    </row>
    <row r="45" spans="1:8" ht="11.1" customHeight="1" x14ac:dyDescent="0.2">
      <c r="A45" s="59" t="s">
        <v>70</v>
      </c>
      <c r="B45" s="54">
        <f t="shared" si="2"/>
        <v>4045424.76</v>
      </c>
      <c r="C45" s="55">
        <v>0</v>
      </c>
      <c r="D45" s="55">
        <v>0</v>
      </c>
      <c r="E45" s="55">
        <v>0</v>
      </c>
      <c r="F45" s="55">
        <v>4045424.76</v>
      </c>
      <c r="G45" s="55">
        <v>0</v>
      </c>
      <c r="H45" s="24"/>
    </row>
    <row r="46" spans="1:8" ht="3.75" customHeight="1" x14ac:dyDescent="0.2">
      <c r="A46" s="27"/>
      <c r="B46" s="28"/>
      <c r="C46" s="28"/>
      <c r="D46" s="28"/>
      <c r="E46" s="28"/>
      <c r="F46" s="28"/>
      <c r="G46" s="28"/>
      <c r="H46" s="24"/>
    </row>
    <row r="47" spans="1:8" ht="9.9499999999999993" customHeight="1" x14ac:dyDescent="0.2">
      <c r="A47" s="61"/>
      <c r="B47" s="33"/>
      <c r="C47" s="33"/>
      <c r="D47" s="33"/>
      <c r="E47" s="10"/>
      <c r="F47" s="10"/>
      <c r="G47" s="43" t="s">
        <v>48</v>
      </c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7" ht="12.75" x14ac:dyDescent="0.2">
      <c r="A49" s="19"/>
      <c r="B49" s="10"/>
      <c r="C49" s="10"/>
      <c r="D49" s="10"/>
      <c r="E49" s="10"/>
      <c r="F49" s="10"/>
      <c r="G49" s="10"/>
    </row>
    <row r="50" spans="1:7" ht="12.75" x14ac:dyDescent="0.2">
      <c r="A50" s="19"/>
      <c r="B50" s="10"/>
      <c r="C50" s="10"/>
      <c r="D50" s="10"/>
      <c r="E50" s="10"/>
      <c r="F50" s="10"/>
      <c r="G50" s="10"/>
    </row>
    <row r="51" spans="1:7" ht="12.75" x14ac:dyDescent="0.2">
      <c r="A51" s="19"/>
      <c r="B51" s="10"/>
      <c r="C51" s="10"/>
      <c r="D51" s="10"/>
      <c r="E51" s="10"/>
      <c r="F51" s="10"/>
      <c r="G51" s="10"/>
    </row>
    <row r="52" spans="1:7" ht="12.75" x14ac:dyDescent="0.2">
      <c r="A52" s="19"/>
      <c r="B52" s="10"/>
      <c r="C52" s="10"/>
      <c r="D52" s="10"/>
      <c r="E52" s="10"/>
      <c r="F52" s="10"/>
      <c r="G52" s="10"/>
    </row>
    <row r="53" spans="1:7" ht="12.75" x14ac:dyDescent="0.2">
      <c r="A53" s="19"/>
      <c r="B53" s="10"/>
      <c r="C53" s="10"/>
      <c r="D53" s="10"/>
      <c r="E53" s="10"/>
      <c r="F53" s="10"/>
      <c r="G53" s="10"/>
    </row>
    <row r="54" spans="1:7" ht="12.75" x14ac:dyDescent="0.2">
      <c r="A54" s="19"/>
      <c r="B54" s="10"/>
      <c r="C54" s="10"/>
      <c r="D54" s="10"/>
      <c r="E54" s="10"/>
      <c r="F54" s="10"/>
      <c r="G54" s="10"/>
    </row>
    <row r="55" spans="1:7" ht="3.95" customHeight="1" x14ac:dyDescent="0.2">
      <c r="A55" s="20"/>
      <c r="B55" s="4"/>
      <c r="C55" s="4"/>
      <c r="D55" s="4"/>
      <c r="E55" s="4"/>
      <c r="F55" s="4"/>
      <c r="G55" s="4"/>
    </row>
    <row r="56" spans="1:7" ht="9.6" customHeight="1" x14ac:dyDescent="0.2">
      <c r="A56" s="11"/>
      <c r="B56" s="4"/>
      <c r="C56" s="4"/>
      <c r="D56" s="4"/>
      <c r="E56" s="4"/>
      <c r="F56" s="4"/>
      <c r="G56" s="4"/>
    </row>
    <row r="57" spans="1:7" ht="16.5" customHeight="1" x14ac:dyDescent="0.2">
      <c r="A57" s="89"/>
      <c r="B57" s="90"/>
      <c r="C57" s="90"/>
      <c r="D57" s="90"/>
      <c r="E57" s="90"/>
      <c r="F57" s="90"/>
      <c r="G57" s="75"/>
    </row>
    <row r="58" spans="1:7" ht="9.1999999999999993" customHeight="1" x14ac:dyDescent="0.2">
      <c r="A58" s="12"/>
      <c r="B58" s="4"/>
      <c r="C58" s="4"/>
      <c r="D58" s="4"/>
      <c r="E58" s="4"/>
      <c r="F58" s="4"/>
      <c r="G58" s="4"/>
    </row>
    <row r="59" spans="1:7" ht="9.1999999999999993" customHeight="1" x14ac:dyDescent="0.2">
      <c r="A59" s="13"/>
      <c r="B59" s="4"/>
      <c r="C59" s="4"/>
      <c r="D59" s="4"/>
      <c r="E59" s="4"/>
      <c r="F59" s="4"/>
      <c r="G59" s="4"/>
    </row>
    <row r="60" spans="1:7" ht="9.1999999999999993" customHeight="1" x14ac:dyDescent="0.2">
      <c r="A60" s="12"/>
      <c r="B60" s="4"/>
      <c r="C60" s="4"/>
      <c r="D60" s="4"/>
      <c r="E60" s="4"/>
      <c r="F60" s="4"/>
      <c r="G60" s="4"/>
    </row>
    <row r="61" spans="1:7" ht="9.1999999999999993" customHeight="1" x14ac:dyDescent="0.2">
      <c r="A61" s="11"/>
      <c r="B61" s="5"/>
      <c r="C61" s="5"/>
      <c r="D61" s="5"/>
      <c r="E61" s="5"/>
      <c r="F61" s="5"/>
      <c r="G61" s="5"/>
    </row>
    <row r="62" spans="1:7" ht="9.1999999999999993" customHeight="1" x14ac:dyDescent="0.2">
      <c r="A62" s="11"/>
      <c r="B62" s="5"/>
      <c r="C62" s="5"/>
      <c r="D62" s="5"/>
      <c r="E62" s="5"/>
      <c r="F62" s="5"/>
      <c r="G62" s="5"/>
    </row>
    <row r="63" spans="1:7" ht="9" customHeight="1" x14ac:dyDescent="0.2">
      <c r="A63" s="2"/>
    </row>
    <row r="64" spans="1:7" ht="9" customHeight="1" x14ac:dyDescent="0.2">
      <c r="A64" s="2"/>
    </row>
    <row r="65" spans="1:9" s="15" customFormat="1" ht="12.6" customHeight="1" x14ac:dyDescent="0.2">
      <c r="A65" s="14"/>
      <c r="B65" s="16"/>
      <c r="C65" s="16"/>
      <c r="D65" s="16"/>
      <c r="E65" s="16"/>
      <c r="F65" s="16"/>
      <c r="G65" s="16"/>
      <c r="H65" s="3"/>
      <c r="I65" s="3"/>
    </row>
    <row r="66" spans="1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1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1:9" s="15" customFormat="1" ht="12.6" customHeight="1" x14ac:dyDescent="0.2">
      <c r="B68" s="16"/>
      <c r="C68" s="16"/>
      <c r="D68" s="16"/>
      <c r="E68" s="16"/>
      <c r="F68" s="16"/>
      <c r="G68" s="16"/>
      <c r="H68" s="3"/>
      <c r="I68" s="3"/>
    </row>
    <row r="69" spans="1:9" s="15" customFormat="1" ht="12.6" customHeight="1" x14ac:dyDescent="0.2">
      <c r="B69" s="16"/>
      <c r="C69" s="16"/>
      <c r="D69" s="16"/>
      <c r="E69" s="16"/>
      <c r="F69" s="16"/>
      <c r="G69" s="16"/>
      <c r="H69" s="3"/>
      <c r="I69" s="3"/>
    </row>
    <row r="70" spans="1:9" s="15" customFormat="1" ht="12.6" customHeight="1" x14ac:dyDescent="0.2">
      <c r="B70" s="16"/>
      <c r="C70" s="16"/>
      <c r="D70" s="16"/>
      <c r="E70" s="16"/>
      <c r="F70" s="17"/>
      <c r="G70" s="17"/>
      <c r="H70" s="3"/>
      <c r="I70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  <row r="100" spans="1:9" s="6" customFormat="1" ht="12.6" customHeight="1" x14ac:dyDescent="0.2">
      <c r="A100" s="3"/>
      <c r="H100" s="3"/>
      <c r="I100" s="3"/>
    </row>
    <row r="101" spans="1:9" s="6" customFormat="1" ht="12.6" customHeight="1" x14ac:dyDescent="0.2">
      <c r="A101" s="3"/>
      <c r="H101" s="3"/>
      <c r="I101" s="3"/>
    </row>
  </sheetData>
  <mergeCells count="3">
    <mergeCell ref="C5:C6"/>
    <mergeCell ref="D5:D6"/>
    <mergeCell ref="A57:F57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view="pageBreakPreview" zoomScale="130" zoomScaleNormal="140" zoomScaleSheetLayoutView="130" workbookViewId="0">
      <pane xSplit="1" ySplit="6" topLeftCell="B1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8.28515625" defaultRowHeight="12.6" customHeight="1" x14ac:dyDescent="0.2"/>
  <cols>
    <col min="1" max="1" width="30.42578125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8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8" ht="12.6" customHeight="1" x14ac:dyDescent="0.2">
      <c r="A2" s="7" t="s">
        <v>141</v>
      </c>
      <c r="B2" s="5"/>
      <c r="C2" s="5"/>
      <c r="D2" s="5"/>
      <c r="E2" s="5"/>
      <c r="F2" s="5"/>
      <c r="G2" s="5"/>
    </row>
    <row r="3" spans="1:8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8" ht="9" customHeight="1" x14ac:dyDescent="0.2">
      <c r="A4" s="7"/>
      <c r="B4" s="5"/>
      <c r="C4" s="5"/>
      <c r="D4" s="5"/>
      <c r="E4" s="21"/>
      <c r="F4" s="5"/>
      <c r="G4" s="66" t="s">
        <v>135</v>
      </c>
    </row>
    <row r="5" spans="1:8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76" t="s">
        <v>19</v>
      </c>
      <c r="F5" s="76" t="s">
        <v>30</v>
      </c>
      <c r="G5" s="76" t="s">
        <v>31</v>
      </c>
    </row>
    <row r="6" spans="1:8" ht="3.95" customHeight="1" x14ac:dyDescent="0.2">
      <c r="A6" s="72"/>
      <c r="B6" s="69"/>
      <c r="C6" s="92"/>
      <c r="D6" s="92"/>
      <c r="E6" s="77"/>
      <c r="F6" s="69"/>
      <c r="G6" s="69"/>
    </row>
    <row r="7" spans="1:8" ht="13.5" customHeight="1" x14ac:dyDescent="0.2">
      <c r="A7" s="73"/>
      <c r="B7" s="43"/>
      <c r="C7" s="64"/>
      <c r="D7" s="64"/>
      <c r="E7" s="64"/>
      <c r="F7" s="64"/>
      <c r="G7" s="64"/>
    </row>
    <row r="8" spans="1:8" ht="11.1" customHeight="1" x14ac:dyDescent="0.2">
      <c r="A8" s="32" t="s">
        <v>81</v>
      </c>
      <c r="B8" s="47"/>
      <c r="C8" s="33"/>
      <c r="D8" s="33"/>
      <c r="E8" s="33"/>
      <c r="F8" s="33"/>
      <c r="G8" s="33"/>
      <c r="H8" s="24"/>
    </row>
    <row r="9" spans="1:8" ht="11.1" customHeight="1" x14ac:dyDescent="0.2">
      <c r="A9" s="59" t="s">
        <v>82</v>
      </c>
      <c r="B9" s="47">
        <f t="shared" ref="B9:B39" si="0">+SUM(C9:G9)</f>
        <v>343829.29000000004</v>
      </c>
      <c r="C9" s="55">
        <v>0</v>
      </c>
      <c r="D9" s="55">
        <v>0</v>
      </c>
      <c r="E9" s="55">
        <v>0</v>
      </c>
      <c r="F9" s="33">
        <v>343829.29000000004</v>
      </c>
      <c r="G9" s="55">
        <v>0</v>
      </c>
      <c r="H9" s="24"/>
    </row>
    <row r="10" spans="1:8" ht="11.1" customHeight="1" x14ac:dyDescent="0.2">
      <c r="A10" s="59" t="s">
        <v>83</v>
      </c>
      <c r="B10" s="47">
        <f t="shared" si="0"/>
        <v>2575922.1269999999</v>
      </c>
      <c r="C10" s="55">
        <v>0</v>
      </c>
      <c r="D10" s="55">
        <v>0</v>
      </c>
      <c r="E10" s="55">
        <v>0</v>
      </c>
      <c r="F10" s="33">
        <v>2575922.1269999999</v>
      </c>
      <c r="G10" s="55">
        <v>0</v>
      </c>
      <c r="H10" s="24"/>
    </row>
    <row r="11" spans="1:8" ht="11.1" customHeight="1" x14ac:dyDescent="0.2">
      <c r="A11" s="59" t="s">
        <v>84</v>
      </c>
      <c r="B11" s="47"/>
      <c r="C11" s="55"/>
      <c r="D11" s="55"/>
      <c r="E11" s="55"/>
      <c r="F11" s="33"/>
      <c r="G11" s="55"/>
      <c r="H11" s="24"/>
    </row>
    <row r="12" spans="1:8" ht="11.1" customHeight="1" x14ac:dyDescent="0.2">
      <c r="A12" s="59" t="s">
        <v>85</v>
      </c>
      <c r="B12" s="47">
        <f t="shared" si="0"/>
        <v>17361417.202000003</v>
      </c>
      <c r="C12" s="55">
        <v>0</v>
      </c>
      <c r="D12" s="55">
        <v>0</v>
      </c>
      <c r="E12" s="33">
        <v>17328960.485000003</v>
      </c>
      <c r="F12" s="33">
        <v>32456.716999999997</v>
      </c>
      <c r="G12" s="55">
        <v>0</v>
      </c>
      <c r="H12" s="24"/>
    </row>
    <row r="13" spans="1:8" ht="11.1" customHeight="1" x14ac:dyDescent="0.2">
      <c r="A13" s="59" t="s">
        <v>86</v>
      </c>
      <c r="B13" s="47"/>
      <c r="C13" s="55"/>
      <c r="D13" s="55"/>
      <c r="E13" s="55"/>
      <c r="F13" s="33"/>
      <c r="G13" s="55"/>
      <c r="H13" s="24"/>
    </row>
    <row r="14" spans="1:8" ht="11.1" customHeight="1" x14ac:dyDescent="0.2">
      <c r="A14" s="59" t="s">
        <v>87</v>
      </c>
      <c r="B14" s="54">
        <f t="shared" si="0"/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24"/>
    </row>
    <row r="15" spans="1:8" ht="11.1" customHeight="1" x14ac:dyDescent="0.2">
      <c r="A15" s="59" t="s">
        <v>88</v>
      </c>
      <c r="B15" s="47">
        <f t="shared" si="0"/>
        <v>1748042</v>
      </c>
      <c r="C15" s="55">
        <v>0</v>
      </c>
      <c r="D15" s="55">
        <v>0</v>
      </c>
      <c r="E15" s="55">
        <v>0</v>
      </c>
      <c r="F15" s="33">
        <v>1748042</v>
      </c>
      <c r="G15" s="55">
        <v>0</v>
      </c>
      <c r="H15" s="24"/>
    </row>
    <row r="16" spans="1:8" ht="11.1" customHeight="1" x14ac:dyDescent="0.2">
      <c r="A16" s="59" t="s">
        <v>89</v>
      </c>
      <c r="B16" s="47"/>
      <c r="C16" s="55"/>
      <c r="D16" s="55"/>
      <c r="E16" s="55"/>
      <c r="F16" s="33"/>
      <c r="G16" s="55"/>
      <c r="H16" s="24"/>
    </row>
    <row r="17" spans="1:8" ht="11.1" customHeight="1" x14ac:dyDescent="0.2">
      <c r="A17" s="59" t="s">
        <v>92</v>
      </c>
      <c r="B17" s="47">
        <f t="shared" si="0"/>
        <v>210940.65271286538</v>
      </c>
      <c r="C17" s="55">
        <v>0</v>
      </c>
      <c r="D17" s="55">
        <v>0</v>
      </c>
      <c r="E17" s="55">
        <v>0</v>
      </c>
      <c r="F17" s="33">
        <v>210940.65271286538</v>
      </c>
      <c r="G17" s="55">
        <v>0</v>
      </c>
      <c r="H17" s="24"/>
    </row>
    <row r="18" spans="1:8" ht="11.1" customHeight="1" x14ac:dyDescent="0.2">
      <c r="A18" s="59" t="s">
        <v>90</v>
      </c>
      <c r="B18" s="47">
        <f t="shared" si="0"/>
        <v>880662.63899999985</v>
      </c>
      <c r="C18" s="55">
        <v>0</v>
      </c>
      <c r="D18" s="55">
        <v>0</v>
      </c>
      <c r="E18" s="55">
        <v>0</v>
      </c>
      <c r="F18" s="33">
        <v>880662.63899999985</v>
      </c>
      <c r="G18" s="55">
        <v>0</v>
      </c>
      <c r="H18" s="24"/>
    </row>
    <row r="19" spans="1:8" ht="11.1" customHeight="1" x14ac:dyDescent="0.2">
      <c r="A19" s="59" t="s">
        <v>142</v>
      </c>
      <c r="B19" s="47">
        <f t="shared" si="0"/>
        <v>395568</v>
      </c>
      <c r="C19" s="55">
        <v>0</v>
      </c>
      <c r="D19" s="55">
        <v>0</v>
      </c>
      <c r="E19" s="55">
        <v>0</v>
      </c>
      <c r="F19" s="33">
        <v>395568</v>
      </c>
      <c r="G19" s="55">
        <v>0</v>
      </c>
      <c r="H19" s="24"/>
    </row>
    <row r="20" spans="1:8" ht="11.1" customHeight="1" x14ac:dyDescent="0.2">
      <c r="A20" s="59" t="s">
        <v>93</v>
      </c>
      <c r="B20" s="47">
        <f t="shared" si="0"/>
        <v>790736.00199999998</v>
      </c>
      <c r="C20" s="33">
        <v>107917.47799999996</v>
      </c>
      <c r="D20" s="33">
        <v>4344.2839999999997</v>
      </c>
      <c r="E20" s="33">
        <v>678474.23999999999</v>
      </c>
      <c r="F20" s="55">
        <v>0</v>
      </c>
      <c r="G20" s="55">
        <v>0</v>
      </c>
      <c r="H20" s="24"/>
    </row>
    <row r="21" spans="1:8" ht="11.1" customHeight="1" x14ac:dyDescent="0.2">
      <c r="A21" s="59" t="s">
        <v>94</v>
      </c>
      <c r="B21" s="47">
        <f t="shared" si="0"/>
        <v>304722.54300000001</v>
      </c>
      <c r="C21" s="55">
        <v>0</v>
      </c>
      <c r="D21" s="55">
        <v>0</v>
      </c>
      <c r="E21" s="55">
        <v>0</v>
      </c>
      <c r="F21" s="33">
        <v>304722.54300000001</v>
      </c>
      <c r="G21" s="55">
        <v>0</v>
      </c>
      <c r="H21" s="24"/>
    </row>
    <row r="22" spans="1:8" ht="11.1" customHeight="1" x14ac:dyDescent="0.2">
      <c r="A22" s="59" t="s">
        <v>95</v>
      </c>
      <c r="B22" s="47">
        <f t="shared" si="0"/>
        <v>1349.59</v>
      </c>
      <c r="C22" s="55">
        <v>0</v>
      </c>
      <c r="D22" s="55">
        <v>0</v>
      </c>
      <c r="E22" s="55">
        <v>0</v>
      </c>
      <c r="F22" s="33">
        <v>1349.59</v>
      </c>
      <c r="G22" s="55">
        <v>0</v>
      </c>
      <c r="H22" s="24"/>
    </row>
    <row r="23" spans="1:8" ht="19.5" customHeight="1" x14ac:dyDescent="0.25">
      <c r="A23" s="79" t="s">
        <v>8</v>
      </c>
      <c r="B23" s="78">
        <f>+SUM(B24:B39)</f>
        <v>1570920.8900000001</v>
      </c>
      <c r="C23" s="81">
        <f t="shared" ref="C23:G23" si="1">+SUM(C24:C39)</f>
        <v>0</v>
      </c>
      <c r="D23" s="81">
        <f t="shared" si="1"/>
        <v>0</v>
      </c>
      <c r="E23" s="81">
        <f t="shared" si="1"/>
        <v>0</v>
      </c>
      <c r="F23" s="78">
        <f t="shared" si="1"/>
        <v>1570920.8900000001</v>
      </c>
      <c r="G23" s="81">
        <f t="shared" si="1"/>
        <v>0</v>
      </c>
      <c r="H23" s="24"/>
    </row>
    <row r="24" spans="1:8" ht="11.1" customHeight="1" x14ac:dyDescent="0.2">
      <c r="A24" s="59" t="s">
        <v>96</v>
      </c>
      <c r="B24" s="47"/>
      <c r="C24" s="55"/>
      <c r="D24" s="55"/>
      <c r="E24" s="55"/>
      <c r="F24" s="33"/>
      <c r="G24" s="55"/>
      <c r="H24" s="24"/>
    </row>
    <row r="25" spans="1:8" ht="11.1" customHeight="1" x14ac:dyDescent="0.2">
      <c r="A25" s="59" t="s">
        <v>134</v>
      </c>
      <c r="B25" s="47">
        <f t="shared" si="0"/>
        <v>201.25</v>
      </c>
      <c r="C25" s="55">
        <v>0</v>
      </c>
      <c r="D25" s="55">
        <v>0</v>
      </c>
      <c r="E25" s="55">
        <v>0</v>
      </c>
      <c r="F25" s="33">
        <v>201.25</v>
      </c>
      <c r="G25" s="55">
        <v>0</v>
      </c>
      <c r="H25" s="24"/>
    </row>
    <row r="26" spans="1:8" ht="11.1" customHeight="1" x14ac:dyDescent="0.2">
      <c r="A26" s="59" t="s">
        <v>101</v>
      </c>
      <c r="B26" s="54">
        <f t="shared" si="0"/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24"/>
    </row>
    <row r="27" spans="1:8" ht="11.1" customHeight="1" x14ac:dyDescent="0.2">
      <c r="A27" s="59" t="s">
        <v>143</v>
      </c>
      <c r="B27" s="54">
        <f t="shared" si="0"/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24"/>
    </row>
    <row r="28" spans="1:8" ht="11.1" customHeight="1" x14ac:dyDescent="0.2">
      <c r="A28" s="59" t="s">
        <v>103</v>
      </c>
      <c r="B28" s="47">
        <f t="shared" si="0"/>
        <v>801930.06000000029</v>
      </c>
      <c r="C28" s="55">
        <v>0</v>
      </c>
      <c r="D28" s="55">
        <v>0</v>
      </c>
      <c r="E28" s="55">
        <v>0</v>
      </c>
      <c r="F28" s="33">
        <v>801930.06000000029</v>
      </c>
      <c r="G28" s="55">
        <v>0</v>
      </c>
      <c r="H28" s="24"/>
    </row>
    <row r="29" spans="1:8" ht="11.1" customHeight="1" x14ac:dyDescent="0.2">
      <c r="A29" s="59" t="s">
        <v>104</v>
      </c>
      <c r="B29" s="47">
        <f t="shared" si="0"/>
        <v>3709.86</v>
      </c>
      <c r="C29" s="55">
        <v>0</v>
      </c>
      <c r="D29" s="55">
        <v>0</v>
      </c>
      <c r="E29" s="55">
        <v>0</v>
      </c>
      <c r="F29" s="33">
        <v>3709.86</v>
      </c>
      <c r="G29" s="55">
        <v>0</v>
      </c>
      <c r="H29" s="24"/>
    </row>
    <row r="30" spans="1:8" ht="11.1" customHeight="1" x14ac:dyDescent="0.2">
      <c r="A30" s="59" t="s">
        <v>105</v>
      </c>
      <c r="B30" s="54">
        <f t="shared" si="0"/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24"/>
    </row>
    <row r="31" spans="1:8" ht="11.1" customHeight="1" x14ac:dyDescent="0.2">
      <c r="A31" s="59" t="s">
        <v>106</v>
      </c>
      <c r="B31" s="54">
        <f t="shared" si="0"/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24"/>
    </row>
    <row r="32" spans="1:8" ht="11.1" customHeight="1" x14ac:dyDescent="0.2">
      <c r="A32" s="59" t="s">
        <v>107</v>
      </c>
      <c r="B32" s="54">
        <f t="shared" si="0"/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24"/>
    </row>
    <row r="33" spans="1:10" ht="11.1" customHeight="1" x14ac:dyDescent="0.2">
      <c r="A33" s="59" t="s">
        <v>110</v>
      </c>
      <c r="B33" s="54">
        <f t="shared" si="0"/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24"/>
    </row>
    <row r="34" spans="1:10" ht="11.1" customHeight="1" x14ac:dyDescent="0.2">
      <c r="A34" s="59" t="s">
        <v>108</v>
      </c>
      <c r="B34" s="47">
        <f t="shared" si="0"/>
        <v>688372.05999999971</v>
      </c>
      <c r="C34" s="55">
        <v>0</v>
      </c>
      <c r="D34" s="55">
        <v>0</v>
      </c>
      <c r="E34" s="55">
        <v>0</v>
      </c>
      <c r="F34" s="33">
        <v>688372.05999999971</v>
      </c>
      <c r="G34" s="55">
        <v>0</v>
      </c>
      <c r="H34" s="24"/>
    </row>
    <row r="35" spans="1:10" ht="11.1" customHeight="1" x14ac:dyDescent="0.2">
      <c r="A35" s="59" t="s">
        <v>109</v>
      </c>
      <c r="B35" s="47">
        <f t="shared" si="0"/>
        <v>2214.84</v>
      </c>
      <c r="C35" s="55">
        <v>0</v>
      </c>
      <c r="D35" s="55">
        <v>0</v>
      </c>
      <c r="E35" s="55">
        <v>0</v>
      </c>
      <c r="F35" s="33">
        <v>2214.84</v>
      </c>
      <c r="G35" s="55">
        <v>0</v>
      </c>
      <c r="H35" s="24"/>
      <c r="J35" s="23"/>
    </row>
    <row r="36" spans="1:10" ht="11.1" customHeight="1" x14ac:dyDescent="0.2">
      <c r="A36" s="59" t="s">
        <v>97</v>
      </c>
      <c r="B36" s="47"/>
      <c r="C36" s="55"/>
      <c r="D36" s="55"/>
      <c r="E36" s="55"/>
      <c r="F36" s="33"/>
      <c r="G36" s="55"/>
      <c r="H36" s="24"/>
    </row>
    <row r="37" spans="1:10" ht="11.1" customHeight="1" x14ac:dyDescent="0.2">
      <c r="A37" s="59" t="s">
        <v>100</v>
      </c>
      <c r="B37" s="47">
        <f t="shared" si="0"/>
        <v>74492.820000000022</v>
      </c>
      <c r="C37" s="55">
        <v>0</v>
      </c>
      <c r="D37" s="55">
        <v>0</v>
      </c>
      <c r="E37" s="55">
        <v>0</v>
      </c>
      <c r="F37" s="33">
        <v>74492.820000000022</v>
      </c>
      <c r="G37" s="55">
        <v>0</v>
      </c>
      <c r="H37" s="24"/>
    </row>
    <row r="38" spans="1:10" ht="11.1" customHeight="1" x14ac:dyDescent="0.2">
      <c r="A38" s="59" t="s">
        <v>98</v>
      </c>
      <c r="B38" s="47"/>
      <c r="C38" s="55"/>
      <c r="D38" s="55"/>
      <c r="E38" s="55"/>
      <c r="F38" s="33"/>
      <c r="G38" s="55"/>
      <c r="H38" s="24"/>
    </row>
    <row r="39" spans="1:10" ht="11.1" customHeight="1" x14ac:dyDescent="0.2">
      <c r="A39" s="59" t="s">
        <v>99</v>
      </c>
      <c r="B39" s="54">
        <f t="shared" si="0"/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24"/>
    </row>
    <row r="40" spans="1:10" ht="3.75" customHeight="1" x14ac:dyDescent="0.2">
      <c r="A40" s="27"/>
      <c r="B40" s="28"/>
      <c r="C40" s="28"/>
      <c r="D40" s="28"/>
      <c r="E40" s="28"/>
      <c r="F40" s="28"/>
      <c r="G40" s="28"/>
      <c r="H40" s="24"/>
    </row>
    <row r="41" spans="1:10" ht="9.9499999999999993" customHeight="1" x14ac:dyDescent="0.2">
      <c r="A41" s="32" t="s">
        <v>46</v>
      </c>
      <c r="B41" s="33"/>
      <c r="C41" s="33"/>
      <c r="D41" s="33"/>
      <c r="E41" s="10"/>
      <c r="F41" s="10"/>
      <c r="G41" s="10"/>
    </row>
    <row r="42" spans="1:10" ht="9.9499999999999993" customHeight="1" x14ac:dyDescent="0.2">
      <c r="A42" s="60" t="s">
        <v>23</v>
      </c>
      <c r="B42" s="60"/>
      <c r="C42" s="33"/>
      <c r="D42" s="33"/>
      <c r="E42" s="10"/>
      <c r="F42" s="10"/>
      <c r="G42" s="10"/>
    </row>
    <row r="43" spans="1:10" ht="9.9499999999999993" hidden="1" customHeight="1" x14ac:dyDescent="0.2">
      <c r="A43" s="32" t="s">
        <v>24</v>
      </c>
      <c r="B43" s="33"/>
      <c r="C43" s="33"/>
      <c r="D43" s="33"/>
      <c r="E43" s="10"/>
      <c r="F43" s="10"/>
      <c r="G43" s="10"/>
    </row>
    <row r="44" spans="1:10" ht="9.9499999999999993" customHeight="1" x14ac:dyDescent="0.2">
      <c r="A44" s="32" t="s">
        <v>45</v>
      </c>
      <c r="B44" s="33"/>
      <c r="C44" s="33"/>
      <c r="D44" s="33"/>
      <c r="E44" s="10"/>
      <c r="F44" s="10"/>
      <c r="G44" s="10"/>
    </row>
    <row r="45" spans="1:10" ht="9.9499999999999993" customHeight="1" x14ac:dyDescent="0.2">
      <c r="A45" s="36" t="s">
        <v>36</v>
      </c>
      <c r="B45" s="33"/>
      <c r="C45" s="33"/>
      <c r="D45" s="33"/>
      <c r="E45" s="10"/>
      <c r="F45" s="10"/>
      <c r="G45" s="10"/>
    </row>
    <row r="46" spans="1:10" ht="12.75" x14ac:dyDescent="0.2">
      <c r="A46" s="19"/>
      <c r="B46" s="10"/>
      <c r="C46" s="10"/>
      <c r="D46" s="10"/>
      <c r="E46" s="10"/>
      <c r="F46" s="10"/>
      <c r="G46" s="10"/>
    </row>
    <row r="47" spans="1:10" ht="12.75" x14ac:dyDescent="0.2">
      <c r="A47" s="19"/>
      <c r="B47" s="10"/>
      <c r="C47" s="10"/>
      <c r="D47" s="10"/>
      <c r="E47" s="10"/>
      <c r="F47" s="10"/>
      <c r="G47" s="10"/>
    </row>
    <row r="48" spans="1:10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12.75" x14ac:dyDescent="0.2">
      <c r="A50" s="19"/>
      <c r="B50" s="10"/>
      <c r="C50" s="10"/>
      <c r="D50" s="10"/>
      <c r="E50" s="10"/>
      <c r="F50" s="10"/>
      <c r="G50" s="10"/>
    </row>
    <row r="51" spans="1:9" ht="12.75" x14ac:dyDescent="0.2">
      <c r="A51" s="19"/>
      <c r="B51" s="10"/>
      <c r="C51" s="10"/>
      <c r="D51" s="10"/>
      <c r="E51" s="10"/>
      <c r="F51" s="10"/>
      <c r="G51" s="10"/>
    </row>
    <row r="52" spans="1:9" ht="12.75" x14ac:dyDescent="0.2">
      <c r="A52" s="19"/>
      <c r="B52" s="10"/>
      <c r="C52" s="10"/>
      <c r="D52" s="10"/>
      <c r="E52" s="10"/>
      <c r="F52" s="10"/>
      <c r="G52" s="10"/>
    </row>
    <row r="53" spans="1:9" ht="3.95" customHeight="1" x14ac:dyDescent="0.2">
      <c r="A53" s="20"/>
      <c r="B53" s="4"/>
      <c r="C53" s="4"/>
      <c r="D53" s="4"/>
      <c r="E53" s="4"/>
      <c r="F53" s="4"/>
      <c r="G53" s="4"/>
    </row>
    <row r="54" spans="1:9" ht="9.6" customHeight="1" x14ac:dyDescent="0.2">
      <c r="A54" s="11"/>
      <c r="B54" s="4"/>
      <c r="C54" s="4"/>
      <c r="D54" s="4"/>
      <c r="E54" s="4"/>
      <c r="F54" s="4"/>
      <c r="G54" s="4"/>
    </row>
    <row r="55" spans="1:9" ht="16.5" customHeight="1" x14ac:dyDescent="0.2">
      <c r="A55" s="89"/>
      <c r="B55" s="90"/>
      <c r="C55" s="90"/>
      <c r="D55" s="90"/>
      <c r="E55" s="90"/>
      <c r="F55" s="90"/>
      <c r="G55" s="75"/>
    </row>
    <row r="56" spans="1:9" ht="9.1999999999999993" customHeight="1" x14ac:dyDescent="0.2">
      <c r="A56" s="12"/>
      <c r="B56" s="4"/>
      <c r="C56" s="4"/>
      <c r="D56" s="4"/>
      <c r="E56" s="4"/>
      <c r="F56" s="4"/>
      <c r="G56" s="4"/>
    </row>
    <row r="57" spans="1:9" ht="9.1999999999999993" customHeight="1" x14ac:dyDescent="0.2">
      <c r="A57" s="13"/>
      <c r="B57" s="4"/>
      <c r="C57" s="4"/>
      <c r="D57" s="4"/>
      <c r="E57" s="4"/>
      <c r="F57" s="4"/>
      <c r="G57" s="4"/>
    </row>
    <row r="58" spans="1:9" ht="9.1999999999999993" customHeight="1" x14ac:dyDescent="0.2">
      <c r="A58" s="12"/>
      <c r="B58" s="4"/>
      <c r="C58" s="4"/>
      <c r="D58" s="4"/>
      <c r="E58" s="4"/>
      <c r="F58" s="4"/>
      <c r="G58" s="4"/>
    </row>
    <row r="59" spans="1:9" ht="9.1999999999999993" customHeight="1" x14ac:dyDescent="0.2">
      <c r="A59" s="11"/>
      <c r="B59" s="5"/>
      <c r="C59" s="5"/>
      <c r="D59" s="5"/>
      <c r="E59" s="5"/>
      <c r="F59" s="5"/>
      <c r="G59" s="5"/>
    </row>
    <row r="60" spans="1:9" ht="9.1999999999999993" customHeight="1" x14ac:dyDescent="0.2">
      <c r="A60" s="11"/>
      <c r="B60" s="5"/>
      <c r="C60" s="5"/>
      <c r="D60" s="5"/>
      <c r="E60" s="5"/>
      <c r="F60" s="5"/>
      <c r="G60" s="5"/>
    </row>
    <row r="61" spans="1:9" ht="9" customHeight="1" x14ac:dyDescent="0.2">
      <c r="A61" s="2"/>
    </row>
    <row r="62" spans="1:9" ht="9" customHeight="1" x14ac:dyDescent="0.2">
      <c r="A62" s="2"/>
    </row>
    <row r="63" spans="1:9" s="15" customFormat="1" ht="12.6" customHeight="1" x14ac:dyDescent="0.2">
      <c r="A63" s="14"/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2:9" s="15" customFormat="1" ht="12.6" customHeight="1" x14ac:dyDescent="0.2">
      <c r="B65" s="16"/>
      <c r="C65" s="16"/>
      <c r="D65" s="16"/>
      <c r="E65" s="16"/>
      <c r="F65" s="16"/>
      <c r="G65" s="16"/>
      <c r="H65" s="3"/>
      <c r="I65" s="3"/>
    </row>
    <row r="66" spans="2:9" s="15" customFormat="1" ht="12.6" customHeight="1" x14ac:dyDescent="0.2">
      <c r="B66" s="16"/>
      <c r="C66" s="16"/>
      <c r="D66" s="16"/>
      <c r="E66" s="16"/>
      <c r="F66" s="16"/>
      <c r="G66" s="16"/>
      <c r="H66" s="3"/>
      <c r="I66" s="3"/>
    </row>
    <row r="67" spans="2:9" s="15" customFormat="1" ht="12.6" customHeight="1" x14ac:dyDescent="0.2">
      <c r="B67" s="16"/>
      <c r="C67" s="16"/>
      <c r="D67" s="16"/>
      <c r="E67" s="16"/>
      <c r="F67" s="16"/>
      <c r="G67" s="16"/>
      <c r="H67" s="3"/>
      <c r="I67" s="3"/>
    </row>
    <row r="68" spans="2:9" s="15" customFormat="1" ht="12.6" customHeight="1" x14ac:dyDescent="0.2">
      <c r="B68" s="16"/>
      <c r="C68" s="16"/>
      <c r="D68" s="16"/>
      <c r="E68" s="16"/>
      <c r="F68" s="17"/>
      <c r="G68" s="17"/>
      <c r="H68" s="3"/>
      <c r="I68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  <row r="97" spans="1:9" s="6" customFormat="1" ht="12.6" customHeight="1" x14ac:dyDescent="0.2">
      <c r="A97" s="3"/>
      <c r="H97" s="3"/>
      <c r="I97" s="3"/>
    </row>
    <row r="98" spans="1:9" s="6" customFormat="1" ht="12.6" customHeight="1" x14ac:dyDescent="0.2">
      <c r="A98" s="3"/>
      <c r="H98" s="3"/>
      <c r="I98" s="3"/>
    </row>
    <row r="99" spans="1:9" s="6" customFormat="1" ht="12.6" customHeight="1" x14ac:dyDescent="0.2">
      <c r="A99" s="3"/>
      <c r="H99" s="3"/>
      <c r="I99" s="3"/>
    </row>
  </sheetData>
  <mergeCells count="3">
    <mergeCell ref="C5:C6"/>
    <mergeCell ref="D5:D6"/>
    <mergeCell ref="A55:F55"/>
  </mergeCells>
  <pageMargins left="1.3779527559055118" right="1.3779527559055118" top="1.3779527559055118" bottom="1.3779527559055118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showGridLines="0" tabSelected="1" view="pageBreakPreview" zoomScale="115" zoomScaleNormal="140" zoomScaleSheetLayoutView="115" workbookViewId="0">
      <selection activeCell="A14" sqref="A14"/>
    </sheetView>
  </sheetViews>
  <sheetFormatPr baseColWidth="10" defaultColWidth="8.28515625" defaultRowHeight="12.6" customHeight="1" x14ac:dyDescent="0.2"/>
  <cols>
    <col min="1" max="1" width="33" style="3" customWidth="1"/>
    <col min="2" max="2" width="7.85546875" style="6" customWidth="1"/>
    <col min="3" max="7" width="7.28515625" style="6" customWidth="1"/>
    <col min="8" max="9" width="7.28515625" style="3" customWidth="1"/>
    <col min="10" max="16384" width="8.28515625" style="3"/>
  </cols>
  <sheetData>
    <row r="1" spans="1:14" ht="12.6" customHeight="1" x14ac:dyDescent="0.2">
      <c r="A1" s="7" t="s">
        <v>139</v>
      </c>
      <c r="B1" s="5"/>
      <c r="C1" s="5"/>
      <c r="D1" s="5"/>
      <c r="E1" s="5"/>
      <c r="F1" s="5"/>
      <c r="G1" s="5"/>
    </row>
    <row r="2" spans="1:14" ht="12.6" customHeight="1" x14ac:dyDescent="0.2">
      <c r="A2" s="7" t="s">
        <v>144</v>
      </c>
      <c r="B2" s="5"/>
      <c r="C2" s="5"/>
      <c r="D2" s="5"/>
      <c r="E2" s="5"/>
      <c r="F2" s="5"/>
      <c r="G2" s="5"/>
    </row>
    <row r="3" spans="1:14" ht="12.6" customHeight="1" x14ac:dyDescent="0.2">
      <c r="A3" s="19" t="s">
        <v>38</v>
      </c>
      <c r="B3" s="29"/>
      <c r="C3" s="52"/>
      <c r="D3" s="52"/>
      <c r="E3" s="52"/>
      <c r="F3" s="53"/>
      <c r="G3" s="52"/>
    </row>
    <row r="4" spans="1:14" ht="6" customHeight="1" x14ac:dyDescent="0.2">
      <c r="A4" s="7"/>
      <c r="B4" s="5"/>
      <c r="C4" s="5"/>
      <c r="D4" s="5"/>
      <c r="E4" s="21"/>
      <c r="F4" s="5"/>
      <c r="G4" s="5"/>
    </row>
    <row r="5" spans="1:14" ht="36" customHeight="1" x14ac:dyDescent="0.2">
      <c r="A5" s="71" t="s">
        <v>39</v>
      </c>
      <c r="B5" s="67" t="s">
        <v>1</v>
      </c>
      <c r="C5" s="91" t="s">
        <v>33</v>
      </c>
      <c r="D5" s="91" t="s">
        <v>34</v>
      </c>
      <c r="E5" s="85" t="s">
        <v>19</v>
      </c>
      <c r="F5" s="85" t="s">
        <v>30</v>
      </c>
      <c r="G5" s="85" t="s">
        <v>31</v>
      </c>
    </row>
    <row r="6" spans="1:14" ht="3.95" customHeight="1" x14ac:dyDescent="0.2">
      <c r="A6" s="72"/>
      <c r="B6" s="69"/>
      <c r="C6" s="92"/>
      <c r="D6" s="92"/>
      <c r="E6" s="86"/>
      <c r="F6" s="69"/>
      <c r="G6" s="69"/>
    </row>
    <row r="7" spans="1:14" ht="13.5" customHeight="1" x14ac:dyDescent="0.2">
      <c r="A7" s="73" t="s">
        <v>137</v>
      </c>
      <c r="B7" s="94"/>
      <c r="C7" s="95"/>
      <c r="D7" s="96"/>
      <c r="E7" s="96"/>
      <c r="F7" s="96"/>
      <c r="G7" s="96"/>
    </row>
    <row r="8" spans="1:14" ht="15" customHeight="1" x14ac:dyDescent="0.2">
      <c r="A8" s="74" t="s">
        <v>14</v>
      </c>
      <c r="B8" s="97">
        <f t="shared" ref="B8:G8" si="0">+B9+B32</f>
        <v>49839187.403095953</v>
      </c>
      <c r="C8" s="97">
        <f t="shared" si="0"/>
        <v>25699282.22617</v>
      </c>
      <c r="D8" s="97">
        <f t="shared" si="0"/>
        <v>3533216.5123059996</v>
      </c>
      <c r="E8" s="97">
        <f t="shared" si="0"/>
        <v>17613525.112499997</v>
      </c>
      <c r="F8" s="97">
        <f t="shared" si="0"/>
        <v>2786100.25373</v>
      </c>
      <c r="G8" s="97">
        <f t="shared" si="0"/>
        <v>207063.29838995598</v>
      </c>
      <c r="H8" s="24"/>
      <c r="I8" s="23"/>
      <c r="J8" s="23"/>
      <c r="K8" s="23"/>
      <c r="L8" s="23"/>
      <c r="M8" s="23"/>
      <c r="N8" s="23"/>
    </row>
    <row r="9" spans="1:14" ht="11.1" customHeight="1" x14ac:dyDescent="0.2">
      <c r="A9" s="74" t="s">
        <v>2</v>
      </c>
      <c r="B9" s="97">
        <f t="shared" ref="B9:G9" si="1">+SUM(B10:B31)</f>
        <v>49483009.073095955</v>
      </c>
      <c r="C9" s="97">
        <f t="shared" si="1"/>
        <v>25669222.246169999</v>
      </c>
      <c r="D9" s="97">
        <f t="shared" si="1"/>
        <v>3264008.8923059995</v>
      </c>
      <c r="E9" s="97">
        <f t="shared" si="1"/>
        <v>17613525.112499997</v>
      </c>
      <c r="F9" s="97">
        <f t="shared" si="1"/>
        <v>2730969.7637300002</v>
      </c>
      <c r="G9" s="97">
        <f t="shared" si="1"/>
        <v>205283.05838995599</v>
      </c>
      <c r="H9" s="24"/>
    </row>
    <row r="10" spans="1:14" ht="11.1" customHeight="1" x14ac:dyDescent="0.2">
      <c r="A10" s="62" t="s">
        <v>52</v>
      </c>
      <c r="B10" s="97"/>
      <c r="C10" s="63"/>
      <c r="D10" s="63"/>
      <c r="E10" s="63"/>
      <c r="F10" s="63"/>
      <c r="G10" s="98"/>
      <c r="H10" s="24"/>
    </row>
    <row r="11" spans="1:14" ht="11.1" customHeight="1" x14ac:dyDescent="0.2">
      <c r="A11" s="99" t="s">
        <v>113</v>
      </c>
      <c r="B11" s="97">
        <f t="shared" ref="B11:B25" si="2">+SUM(C11:G11)</f>
        <v>2856907.4654000001</v>
      </c>
      <c r="C11" s="63">
        <v>2083822.0533999999</v>
      </c>
      <c r="D11" s="63">
        <v>135938.11600000001</v>
      </c>
      <c r="E11" s="63">
        <v>524616.58499999996</v>
      </c>
      <c r="F11" s="63">
        <v>112530.71100000001</v>
      </c>
      <c r="G11" s="98" t="s">
        <v>17</v>
      </c>
      <c r="H11" s="24"/>
    </row>
    <row r="12" spans="1:14" ht="11.1" customHeight="1" x14ac:dyDescent="0.2">
      <c r="A12" s="62" t="s">
        <v>111</v>
      </c>
      <c r="B12" s="97"/>
      <c r="C12" s="63"/>
      <c r="D12" s="63"/>
      <c r="E12" s="63"/>
      <c r="F12" s="63"/>
      <c r="G12" s="98"/>
      <c r="H12" s="24"/>
    </row>
    <row r="13" spans="1:14" ht="11.1" customHeight="1" x14ac:dyDescent="0.2">
      <c r="A13" s="99" t="s">
        <v>112</v>
      </c>
      <c r="B13" s="100">
        <f t="shared" si="2"/>
        <v>0</v>
      </c>
      <c r="C13" s="98" t="s">
        <v>17</v>
      </c>
      <c r="D13" s="98" t="s">
        <v>17</v>
      </c>
      <c r="E13" s="98" t="s">
        <v>17</v>
      </c>
      <c r="F13" s="98" t="s">
        <v>17</v>
      </c>
      <c r="G13" s="98" t="s">
        <v>17</v>
      </c>
      <c r="H13" s="24"/>
    </row>
    <row r="14" spans="1:14" ht="11.1" customHeight="1" x14ac:dyDescent="0.2">
      <c r="A14" s="62" t="s">
        <v>43</v>
      </c>
      <c r="B14" s="101"/>
      <c r="C14" s="101"/>
      <c r="D14" s="101"/>
      <c r="E14" s="101"/>
      <c r="F14" s="101"/>
      <c r="G14" s="101"/>
      <c r="H14" s="24"/>
    </row>
    <row r="15" spans="1:14" ht="11.1" customHeight="1" x14ac:dyDescent="0.2">
      <c r="A15" s="99" t="s">
        <v>114</v>
      </c>
      <c r="B15" s="97">
        <f>+SUM(C15:G15)</f>
        <v>2612983.9789999994</v>
      </c>
      <c r="C15" s="98" t="s">
        <v>17</v>
      </c>
      <c r="D15" s="63">
        <v>65364.60300000001</v>
      </c>
      <c r="E15" s="63">
        <v>2530418.4099999992</v>
      </c>
      <c r="F15" s="63">
        <v>17200.966</v>
      </c>
      <c r="G15" s="98" t="s">
        <v>17</v>
      </c>
      <c r="H15" s="24"/>
    </row>
    <row r="16" spans="1:14" ht="11.1" customHeight="1" x14ac:dyDescent="0.2">
      <c r="A16" s="62" t="s">
        <v>115</v>
      </c>
      <c r="B16" s="97"/>
      <c r="C16" s="98"/>
      <c r="D16" s="63"/>
      <c r="E16" s="63"/>
      <c r="F16" s="63"/>
      <c r="G16" s="98"/>
      <c r="H16" s="24"/>
    </row>
    <row r="17" spans="1:8" ht="11.1" customHeight="1" x14ac:dyDescent="0.2">
      <c r="A17" s="99" t="s">
        <v>116</v>
      </c>
      <c r="B17" s="97">
        <f>+SUM(C17:G17)</f>
        <v>50628</v>
      </c>
      <c r="C17" s="98">
        <v>321</v>
      </c>
      <c r="D17" s="63">
        <v>44993</v>
      </c>
      <c r="E17" s="98" t="s">
        <v>17</v>
      </c>
      <c r="F17" s="98">
        <v>5314</v>
      </c>
      <c r="G17" s="98" t="s">
        <v>17</v>
      </c>
      <c r="H17" s="24"/>
    </row>
    <row r="18" spans="1:8" ht="11.1" customHeight="1" x14ac:dyDescent="0.2">
      <c r="A18" s="62" t="s">
        <v>11</v>
      </c>
      <c r="B18" s="97"/>
      <c r="C18" s="98"/>
      <c r="D18" s="63"/>
      <c r="E18" s="63"/>
      <c r="F18" s="63"/>
      <c r="G18" s="98"/>
      <c r="H18" s="24"/>
    </row>
    <row r="19" spans="1:8" ht="11.1" customHeight="1" x14ac:dyDescent="0.2">
      <c r="A19" s="99" t="s">
        <v>117</v>
      </c>
      <c r="B19" s="97">
        <f>+SUM(C19:G19)</f>
        <v>5629</v>
      </c>
      <c r="C19" s="98" t="s">
        <v>17</v>
      </c>
      <c r="D19" s="63">
        <v>5559</v>
      </c>
      <c r="E19" s="98" t="s">
        <v>17</v>
      </c>
      <c r="F19" s="98">
        <v>70</v>
      </c>
      <c r="G19" s="98" t="s">
        <v>17</v>
      </c>
      <c r="H19" s="24"/>
    </row>
    <row r="20" spans="1:8" ht="11.1" customHeight="1" x14ac:dyDescent="0.2">
      <c r="A20" s="62" t="s">
        <v>118</v>
      </c>
      <c r="B20" s="97"/>
      <c r="C20" s="98"/>
      <c r="D20" s="63"/>
      <c r="E20" s="63"/>
      <c r="F20" s="63"/>
      <c r="G20" s="98"/>
      <c r="H20" s="24"/>
    </row>
    <row r="21" spans="1:8" ht="11.1" customHeight="1" x14ac:dyDescent="0.2">
      <c r="A21" s="99" t="s">
        <v>119</v>
      </c>
      <c r="B21" s="97">
        <f>+SUM(C21:G21)</f>
        <v>13673</v>
      </c>
      <c r="C21" s="98" t="s">
        <v>17</v>
      </c>
      <c r="D21" s="63">
        <v>11202</v>
      </c>
      <c r="E21" s="98" t="s">
        <v>17</v>
      </c>
      <c r="F21" s="63">
        <v>2471</v>
      </c>
      <c r="G21" s="98" t="s">
        <v>17</v>
      </c>
      <c r="H21" s="24"/>
    </row>
    <row r="22" spans="1:8" ht="11.1" customHeight="1" x14ac:dyDescent="0.2">
      <c r="A22" s="62" t="s">
        <v>133</v>
      </c>
      <c r="B22" s="97"/>
      <c r="C22" s="63"/>
      <c r="D22" s="63"/>
      <c r="E22" s="63"/>
      <c r="F22" s="63"/>
      <c r="G22" s="63"/>
      <c r="H22" s="24"/>
    </row>
    <row r="23" spans="1:8" ht="11.1" customHeight="1" x14ac:dyDescent="0.2">
      <c r="A23" s="99" t="s">
        <v>120</v>
      </c>
      <c r="B23" s="97">
        <f t="shared" si="2"/>
        <v>17999224.425925955</v>
      </c>
      <c r="C23" s="63">
        <v>7775372.3889999995</v>
      </c>
      <c r="D23" s="63">
        <v>1923613.7173059999</v>
      </c>
      <c r="E23" s="63">
        <v>5713583.397499999</v>
      </c>
      <c r="F23" s="63">
        <v>2381378.3337300001</v>
      </c>
      <c r="G23" s="63">
        <v>205276.58838995598</v>
      </c>
      <c r="H23" s="24"/>
    </row>
    <row r="24" spans="1:8" ht="11.1" customHeight="1" x14ac:dyDescent="0.2">
      <c r="A24" s="99" t="s">
        <v>121</v>
      </c>
      <c r="B24" s="97">
        <f t="shared" si="2"/>
        <v>15276794.674999997</v>
      </c>
      <c r="C24" s="63">
        <v>15276794.674999997</v>
      </c>
      <c r="D24" s="98" t="s">
        <v>17</v>
      </c>
      <c r="E24" s="98" t="s">
        <v>17</v>
      </c>
      <c r="F24" s="98" t="s">
        <v>17</v>
      </c>
      <c r="G24" s="98" t="s">
        <v>17</v>
      </c>
      <c r="H24" s="24"/>
    </row>
    <row r="25" spans="1:8" ht="11.1" customHeight="1" x14ac:dyDescent="0.2">
      <c r="A25" s="99" t="s">
        <v>122</v>
      </c>
      <c r="B25" s="97">
        <f t="shared" si="2"/>
        <v>2506081.02</v>
      </c>
      <c r="C25" s="98" t="s">
        <v>17</v>
      </c>
      <c r="D25" s="98" t="s">
        <v>17</v>
      </c>
      <c r="E25" s="63">
        <v>2506081.02</v>
      </c>
      <c r="F25" s="98" t="s">
        <v>17</v>
      </c>
      <c r="G25" s="98" t="s">
        <v>17</v>
      </c>
      <c r="H25" s="24"/>
    </row>
    <row r="26" spans="1:8" ht="11.1" customHeight="1" x14ac:dyDescent="0.2">
      <c r="A26" s="62" t="s">
        <v>81</v>
      </c>
      <c r="B26" s="97"/>
      <c r="C26" s="63"/>
      <c r="D26" s="63"/>
      <c r="E26" s="63"/>
      <c r="F26" s="63"/>
      <c r="G26" s="63"/>
      <c r="H26" s="24"/>
    </row>
    <row r="27" spans="1:8" ht="11.1" customHeight="1" x14ac:dyDescent="0.2">
      <c r="A27" s="99" t="s">
        <v>123</v>
      </c>
      <c r="B27" s="97">
        <f>+SUM(C27:G27)</f>
        <v>1522458.0989999999</v>
      </c>
      <c r="C27" s="63">
        <v>157681.03499999995</v>
      </c>
      <c r="D27" s="63">
        <v>389646.93399999995</v>
      </c>
      <c r="E27" s="63">
        <v>975130.13000000012</v>
      </c>
      <c r="F27" s="63" t="s">
        <v>17</v>
      </c>
      <c r="G27" s="98" t="s">
        <v>17</v>
      </c>
      <c r="H27" s="24"/>
    </row>
    <row r="28" spans="1:8" ht="11.1" customHeight="1" x14ac:dyDescent="0.2">
      <c r="A28" s="62" t="s">
        <v>5</v>
      </c>
      <c r="B28" s="97"/>
      <c r="C28" s="63"/>
      <c r="D28" s="63"/>
      <c r="E28" s="63"/>
      <c r="F28" s="63"/>
      <c r="G28" s="63"/>
      <c r="H28" s="24"/>
    </row>
    <row r="29" spans="1:8" ht="11.1" customHeight="1" x14ac:dyDescent="0.2">
      <c r="A29" s="99" t="s">
        <v>124</v>
      </c>
      <c r="B29" s="97">
        <f>+SUM(C29:G29)</f>
        <v>6067588.4087700006</v>
      </c>
      <c r="C29" s="63">
        <v>188863.09376999992</v>
      </c>
      <c r="D29" s="63">
        <v>589551.52199999988</v>
      </c>
      <c r="E29" s="63">
        <v>5077698.57</v>
      </c>
      <c r="F29" s="63">
        <v>211468.75300000006</v>
      </c>
      <c r="G29" s="63">
        <v>6.47</v>
      </c>
      <c r="H29" s="24"/>
    </row>
    <row r="30" spans="1:8" ht="11.1" customHeight="1" x14ac:dyDescent="0.2">
      <c r="A30" s="62" t="s">
        <v>125</v>
      </c>
      <c r="B30" s="97"/>
      <c r="C30" s="63"/>
      <c r="D30" s="63"/>
      <c r="E30" s="63"/>
      <c r="F30" s="63"/>
      <c r="G30" s="63"/>
      <c r="H30" s="24"/>
    </row>
    <row r="31" spans="1:8" ht="10.5" customHeight="1" x14ac:dyDescent="0.2">
      <c r="A31" s="99" t="s">
        <v>126</v>
      </c>
      <c r="B31" s="97">
        <f>+SUM(C31:G31)</f>
        <v>571041</v>
      </c>
      <c r="C31" s="63">
        <v>186368</v>
      </c>
      <c r="D31" s="63">
        <v>98140</v>
      </c>
      <c r="E31" s="63">
        <v>285997</v>
      </c>
      <c r="F31" s="63">
        <v>536</v>
      </c>
      <c r="G31" s="63" t="s">
        <v>17</v>
      </c>
      <c r="H31" s="24"/>
    </row>
    <row r="32" spans="1:8" ht="18.75" customHeight="1" x14ac:dyDescent="0.25">
      <c r="A32" s="79" t="s">
        <v>8</v>
      </c>
      <c r="B32" s="102">
        <f>+SUM(B33:B41)</f>
        <v>356178.33</v>
      </c>
      <c r="C32" s="102">
        <v>30059.98</v>
      </c>
      <c r="D32" s="102">
        <v>269207.62</v>
      </c>
      <c r="E32" s="103">
        <v>0</v>
      </c>
      <c r="F32" s="102">
        <v>55130.489999999991</v>
      </c>
      <c r="G32" s="102">
        <v>1780.24</v>
      </c>
      <c r="H32" s="80"/>
    </row>
    <row r="33" spans="1:8" ht="11.1" customHeight="1" x14ac:dyDescent="0.2">
      <c r="A33" s="62" t="s">
        <v>25</v>
      </c>
      <c r="B33" s="97"/>
      <c r="C33" s="63"/>
      <c r="D33" s="63"/>
      <c r="E33" s="98"/>
      <c r="F33" s="98"/>
      <c r="G33" s="98"/>
      <c r="H33" s="24"/>
    </row>
    <row r="34" spans="1:8" ht="11.1" customHeight="1" x14ac:dyDescent="0.2">
      <c r="A34" s="99" t="s">
        <v>127</v>
      </c>
      <c r="B34" s="97">
        <f>+SUM(C34:G34)</f>
        <v>149361</v>
      </c>
      <c r="C34" s="98" t="s">
        <v>17</v>
      </c>
      <c r="D34" s="63">
        <v>149249</v>
      </c>
      <c r="E34" s="98" t="s">
        <v>17</v>
      </c>
      <c r="F34" s="98" t="s">
        <v>17</v>
      </c>
      <c r="G34" s="63">
        <v>112</v>
      </c>
      <c r="H34" s="24"/>
    </row>
    <row r="35" spans="1:8" ht="11.1" customHeight="1" x14ac:dyDescent="0.2">
      <c r="A35" s="62" t="s">
        <v>26</v>
      </c>
      <c r="B35" s="97"/>
      <c r="C35" s="63"/>
      <c r="D35" s="63"/>
      <c r="E35" s="98"/>
      <c r="F35" s="98"/>
      <c r="G35" s="98"/>
      <c r="H35" s="24"/>
    </row>
    <row r="36" spans="1:8" ht="11.1" customHeight="1" x14ac:dyDescent="0.2">
      <c r="A36" s="99" t="s">
        <v>128</v>
      </c>
      <c r="B36" s="97">
        <f t="shared" ref="B36:B41" si="3">+SUM(C36:G36)</f>
        <v>96342</v>
      </c>
      <c r="C36" s="98" t="s">
        <v>17</v>
      </c>
      <c r="D36" s="63">
        <v>94899</v>
      </c>
      <c r="E36" s="98" t="s">
        <v>17</v>
      </c>
      <c r="F36" s="98" t="s">
        <v>17</v>
      </c>
      <c r="G36" s="63">
        <v>1443</v>
      </c>
      <c r="H36" s="24"/>
    </row>
    <row r="37" spans="1:8" ht="11.1" customHeight="1" x14ac:dyDescent="0.2">
      <c r="A37" s="99" t="s">
        <v>129</v>
      </c>
      <c r="B37" s="97">
        <f t="shared" si="3"/>
        <v>17068.09</v>
      </c>
      <c r="C37" s="63">
        <v>4525.2699999999995</v>
      </c>
      <c r="D37" s="63">
        <v>11893.71</v>
      </c>
      <c r="E37" s="98" t="s">
        <v>17</v>
      </c>
      <c r="F37" s="98">
        <v>649.1099999999999</v>
      </c>
      <c r="G37" s="98" t="s">
        <v>17</v>
      </c>
      <c r="H37" s="24"/>
    </row>
    <row r="38" spans="1:8" ht="11.1" customHeight="1" x14ac:dyDescent="0.2">
      <c r="A38" s="62" t="s">
        <v>130</v>
      </c>
      <c r="B38" s="97"/>
      <c r="C38" s="63"/>
      <c r="D38" s="63"/>
      <c r="E38" s="98"/>
      <c r="F38" s="98"/>
      <c r="G38" s="98"/>
      <c r="H38" s="24"/>
    </row>
    <row r="39" spans="1:8" ht="11.1" customHeight="1" x14ac:dyDescent="0.2">
      <c r="A39" s="99" t="s">
        <v>131</v>
      </c>
      <c r="B39" s="97">
        <f t="shared" si="3"/>
        <v>92652.239999999991</v>
      </c>
      <c r="C39" s="63">
        <v>25534.71</v>
      </c>
      <c r="D39" s="63">
        <v>12410.91</v>
      </c>
      <c r="E39" s="98" t="s">
        <v>17</v>
      </c>
      <c r="F39" s="63">
        <v>54481.37999999999</v>
      </c>
      <c r="G39" s="63">
        <v>225.24</v>
      </c>
      <c r="H39" s="24"/>
    </row>
    <row r="40" spans="1:8" ht="11.1" customHeight="1" x14ac:dyDescent="0.2">
      <c r="A40" s="62" t="s">
        <v>13</v>
      </c>
      <c r="B40" s="97"/>
      <c r="C40" s="63"/>
      <c r="D40" s="63"/>
      <c r="E40" s="98"/>
      <c r="F40" s="98"/>
      <c r="G40" s="98"/>
      <c r="H40" s="24"/>
    </row>
    <row r="41" spans="1:8" ht="11.1" customHeight="1" x14ac:dyDescent="0.2">
      <c r="A41" s="99" t="s">
        <v>132</v>
      </c>
      <c r="B41" s="97">
        <f t="shared" si="3"/>
        <v>755</v>
      </c>
      <c r="C41" s="98" t="s">
        <v>17</v>
      </c>
      <c r="D41" s="63">
        <v>755</v>
      </c>
      <c r="E41" s="98" t="s">
        <v>17</v>
      </c>
      <c r="F41" s="98" t="s">
        <v>17</v>
      </c>
      <c r="G41" s="98" t="s">
        <v>17</v>
      </c>
      <c r="H41" s="24"/>
    </row>
    <row r="42" spans="1:8" ht="3.75" customHeight="1" x14ac:dyDescent="0.2">
      <c r="A42" s="27"/>
      <c r="B42" s="28"/>
      <c r="C42" s="28"/>
      <c r="D42" s="28"/>
      <c r="E42" s="28"/>
      <c r="F42" s="28"/>
      <c r="G42" s="28"/>
      <c r="H42" s="24"/>
    </row>
    <row r="43" spans="1:8" ht="9.9499999999999993" customHeight="1" x14ac:dyDescent="0.2">
      <c r="A43" s="61"/>
      <c r="B43" s="33"/>
      <c r="C43" s="33"/>
      <c r="D43" s="33"/>
      <c r="E43" s="10"/>
      <c r="F43" s="10"/>
      <c r="G43" s="43" t="s">
        <v>48</v>
      </c>
    </row>
    <row r="44" spans="1:8" ht="12.75" x14ac:dyDescent="0.2">
      <c r="A44" s="19"/>
      <c r="B44" s="10"/>
      <c r="C44" s="10"/>
      <c r="D44" s="10"/>
      <c r="E44" s="10"/>
      <c r="F44" s="10"/>
      <c r="G44" s="10"/>
    </row>
    <row r="45" spans="1:8" ht="12.75" x14ac:dyDescent="0.2">
      <c r="A45" s="19"/>
      <c r="B45" s="10"/>
      <c r="C45" s="10"/>
      <c r="D45" s="10"/>
      <c r="E45" s="10"/>
      <c r="F45" s="10"/>
      <c r="G45" s="10"/>
    </row>
    <row r="46" spans="1:8" ht="12.75" x14ac:dyDescent="0.2">
      <c r="A46" s="19"/>
      <c r="B46" s="10"/>
      <c r="C46" s="10"/>
      <c r="D46" s="10"/>
      <c r="E46" s="10"/>
      <c r="F46" s="10"/>
      <c r="G46" s="10"/>
    </row>
    <row r="47" spans="1:8" ht="12.75" x14ac:dyDescent="0.2">
      <c r="A47" s="19"/>
      <c r="B47" s="10"/>
      <c r="C47" s="10"/>
      <c r="D47" s="10"/>
      <c r="E47" s="10"/>
      <c r="F47" s="10"/>
      <c r="G47" s="10"/>
    </row>
    <row r="48" spans="1:8" ht="12.75" x14ac:dyDescent="0.2">
      <c r="A48" s="19"/>
      <c r="B48" s="10"/>
      <c r="C48" s="10"/>
      <c r="D48" s="10"/>
      <c r="E48" s="10"/>
      <c r="F48" s="10"/>
      <c r="G48" s="10"/>
    </row>
    <row r="49" spans="1:9" ht="12.75" x14ac:dyDescent="0.2">
      <c r="A49" s="19"/>
      <c r="B49" s="10"/>
      <c r="C49" s="10"/>
      <c r="D49" s="10"/>
      <c r="E49" s="10"/>
      <c r="F49" s="10"/>
      <c r="G49" s="10"/>
    </row>
    <row r="50" spans="1:9" ht="3.95" customHeight="1" x14ac:dyDescent="0.2">
      <c r="A50" s="20"/>
      <c r="B50" s="4"/>
      <c r="C50" s="4"/>
      <c r="D50" s="4"/>
      <c r="E50" s="4"/>
      <c r="F50" s="4"/>
      <c r="G50" s="4"/>
    </row>
    <row r="51" spans="1:9" ht="9.6" customHeight="1" x14ac:dyDescent="0.2">
      <c r="A51" s="11"/>
      <c r="B51" s="4"/>
      <c r="C51" s="4"/>
      <c r="D51" s="4"/>
      <c r="E51" s="4"/>
      <c r="F51" s="4"/>
      <c r="G51" s="4"/>
    </row>
    <row r="52" spans="1:9" ht="16.5" customHeight="1" x14ac:dyDescent="0.2">
      <c r="A52" s="89"/>
      <c r="B52" s="90"/>
      <c r="C52" s="90"/>
      <c r="D52" s="90"/>
      <c r="E52" s="90"/>
      <c r="F52" s="90"/>
      <c r="G52" s="84"/>
    </row>
    <row r="53" spans="1:9" ht="9.1999999999999993" customHeight="1" x14ac:dyDescent="0.2">
      <c r="A53" s="12"/>
      <c r="B53" s="4"/>
      <c r="C53" s="4"/>
      <c r="D53" s="4"/>
      <c r="E53" s="4"/>
      <c r="F53" s="4"/>
      <c r="G53" s="4"/>
    </row>
    <row r="54" spans="1:9" ht="9.1999999999999993" customHeight="1" x14ac:dyDescent="0.2">
      <c r="A54" s="13"/>
      <c r="B54" s="4"/>
      <c r="C54" s="4"/>
      <c r="D54" s="4"/>
      <c r="E54" s="4"/>
      <c r="F54" s="4"/>
      <c r="G54" s="4"/>
    </row>
    <row r="55" spans="1:9" ht="9.1999999999999993" customHeight="1" x14ac:dyDescent="0.2">
      <c r="A55" s="12"/>
      <c r="B55" s="4"/>
      <c r="C55" s="4"/>
      <c r="D55" s="4"/>
      <c r="E55" s="4"/>
      <c r="F55" s="4"/>
      <c r="G55" s="4"/>
    </row>
    <row r="56" spans="1:9" ht="9.1999999999999993" customHeight="1" x14ac:dyDescent="0.2">
      <c r="A56" s="11"/>
      <c r="B56" s="5"/>
      <c r="C56" s="5"/>
      <c r="D56" s="5"/>
      <c r="E56" s="5"/>
      <c r="F56" s="5"/>
      <c r="G56" s="5"/>
    </row>
    <row r="57" spans="1:9" ht="9.1999999999999993" customHeight="1" x14ac:dyDescent="0.2">
      <c r="A57" s="11"/>
      <c r="B57" s="5"/>
      <c r="C57" s="5"/>
      <c r="D57" s="5"/>
      <c r="E57" s="5"/>
      <c r="F57" s="5"/>
      <c r="G57" s="5"/>
    </row>
    <row r="58" spans="1:9" ht="9" customHeight="1" x14ac:dyDescent="0.2">
      <c r="A58" s="2"/>
    </row>
    <row r="59" spans="1:9" ht="9" customHeight="1" x14ac:dyDescent="0.2">
      <c r="A59" s="2"/>
    </row>
    <row r="60" spans="1:9" s="15" customFormat="1" ht="12.6" customHeight="1" x14ac:dyDescent="0.2">
      <c r="A60" s="14"/>
      <c r="B60" s="16"/>
      <c r="C60" s="16"/>
      <c r="D60" s="16"/>
      <c r="E60" s="16"/>
      <c r="F60" s="16"/>
      <c r="G60" s="16"/>
      <c r="H60" s="3"/>
      <c r="I60" s="3"/>
    </row>
    <row r="61" spans="1:9" s="15" customFormat="1" ht="12.6" customHeight="1" x14ac:dyDescent="0.2">
      <c r="B61" s="16"/>
      <c r="C61" s="16"/>
      <c r="D61" s="16"/>
      <c r="E61" s="16"/>
      <c r="F61" s="16"/>
      <c r="G61" s="16"/>
      <c r="H61" s="3"/>
      <c r="I61" s="3"/>
    </row>
    <row r="62" spans="1:9" s="15" customFormat="1" ht="12.6" customHeight="1" x14ac:dyDescent="0.2">
      <c r="B62" s="16"/>
      <c r="C62" s="16"/>
      <c r="D62" s="16"/>
      <c r="E62" s="16"/>
      <c r="F62" s="16"/>
      <c r="G62" s="16"/>
      <c r="H62" s="3"/>
      <c r="I62" s="3"/>
    </row>
    <row r="63" spans="1:9" s="15" customFormat="1" ht="12.6" customHeight="1" x14ac:dyDescent="0.2">
      <c r="B63" s="16"/>
      <c r="C63" s="16"/>
      <c r="D63" s="16"/>
      <c r="E63" s="16"/>
      <c r="F63" s="16"/>
      <c r="G63" s="16"/>
      <c r="H63" s="3"/>
      <c r="I63" s="3"/>
    </row>
    <row r="64" spans="1:9" s="15" customFormat="1" ht="12.6" customHeight="1" x14ac:dyDescent="0.2">
      <c r="B64" s="16"/>
      <c r="C64" s="16"/>
      <c r="D64" s="16"/>
      <c r="E64" s="16"/>
      <c r="F64" s="16"/>
      <c r="G64" s="16"/>
      <c r="H64" s="3"/>
      <c r="I64" s="3"/>
    </row>
    <row r="65" spans="1:9" s="15" customFormat="1" ht="12.6" customHeight="1" x14ac:dyDescent="0.2">
      <c r="B65" s="16"/>
      <c r="C65" s="16"/>
      <c r="D65" s="16"/>
      <c r="E65" s="16"/>
      <c r="F65" s="17"/>
      <c r="G65" s="17"/>
      <c r="H65" s="3"/>
      <c r="I65" s="3"/>
    </row>
    <row r="79" spans="1:9" s="6" customFormat="1" ht="12.6" customHeight="1" x14ac:dyDescent="0.2">
      <c r="A79" s="3"/>
      <c r="H79" s="3"/>
      <c r="I79" s="3"/>
    </row>
    <row r="80" spans="1:9" s="6" customFormat="1" ht="12.6" customHeight="1" x14ac:dyDescent="0.2">
      <c r="A80" s="3"/>
      <c r="H80" s="3"/>
      <c r="I80" s="3"/>
    </row>
    <row r="81" spans="1:9" s="6" customFormat="1" ht="12.6" customHeight="1" x14ac:dyDescent="0.2">
      <c r="A81" s="3"/>
      <c r="H81" s="3"/>
      <c r="I81" s="3"/>
    </row>
    <row r="82" spans="1:9" s="6" customFormat="1" ht="12.6" customHeight="1" x14ac:dyDescent="0.2">
      <c r="A82" s="3"/>
      <c r="H82" s="3"/>
      <c r="I82" s="3"/>
    </row>
    <row r="83" spans="1:9" s="6" customFormat="1" ht="12.6" customHeight="1" x14ac:dyDescent="0.2">
      <c r="A83" s="3"/>
      <c r="H83" s="3"/>
      <c r="I83" s="3"/>
    </row>
    <row r="84" spans="1:9" s="6" customFormat="1" ht="12.6" customHeight="1" x14ac:dyDescent="0.2">
      <c r="A84" s="3"/>
      <c r="H84" s="3"/>
      <c r="I84" s="3"/>
    </row>
    <row r="85" spans="1:9" s="6" customFormat="1" ht="12.6" customHeight="1" x14ac:dyDescent="0.2">
      <c r="A85" s="3"/>
      <c r="H85" s="3"/>
      <c r="I85" s="3"/>
    </row>
    <row r="86" spans="1:9" s="6" customFormat="1" ht="12.6" customHeight="1" x14ac:dyDescent="0.2">
      <c r="A86" s="3"/>
      <c r="H86" s="3"/>
      <c r="I86" s="3"/>
    </row>
    <row r="87" spans="1:9" s="6" customFormat="1" ht="12.6" customHeight="1" x14ac:dyDescent="0.2">
      <c r="A87" s="3"/>
      <c r="H87" s="3"/>
      <c r="I87" s="3"/>
    </row>
    <row r="88" spans="1:9" s="6" customFormat="1" ht="12.6" customHeight="1" x14ac:dyDescent="0.2">
      <c r="A88" s="3"/>
      <c r="H88" s="3"/>
      <c r="I88" s="3"/>
    </row>
    <row r="89" spans="1:9" s="6" customFormat="1" ht="12.6" customHeight="1" x14ac:dyDescent="0.2">
      <c r="A89" s="3"/>
      <c r="H89" s="3"/>
      <c r="I89" s="3"/>
    </row>
    <row r="90" spans="1:9" s="6" customFormat="1" ht="12.6" customHeight="1" x14ac:dyDescent="0.2">
      <c r="A90" s="3"/>
      <c r="H90" s="3"/>
      <c r="I90" s="3"/>
    </row>
    <row r="91" spans="1:9" s="6" customFormat="1" ht="12.6" customHeight="1" x14ac:dyDescent="0.2">
      <c r="A91" s="3"/>
      <c r="H91" s="3"/>
      <c r="I91" s="3"/>
    </row>
    <row r="92" spans="1:9" s="6" customFormat="1" ht="12.6" customHeight="1" x14ac:dyDescent="0.2">
      <c r="A92" s="3"/>
      <c r="H92" s="3"/>
      <c r="I92" s="3"/>
    </row>
    <row r="93" spans="1:9" s="6" customFormat="1" ht="12.6" customHeight="1" x14ac:dyDescent="0.2">
      <c r="A93" s="3"/>
      <c r="H93" s="3"/>
      <c r="I93" s="3"/>
    </row>
    <row r="94" spans="1:9" s="6" customFormat="1" ht="12.6" customHeight="1" x14ac:dyDescent="0.2">
      <c r="A94" s="3"/>
      <c r="H94" s="3"/>
      <c r="I94" s="3"/>
    </row>
    <row r="95" spans="1:9" s="6" customFormat="1" ht="12.6" customHeight="1" x14ac:dyDescent="0.2">
      <c r="A95" s="3"/>
      <c r="H95" s="3"/>
      <c r="I95" s="3"/>
    </row>
    <row r="96" spans="1:9" s="6" customFormat="1" ht="12.6" customHeight="1" x14ac:dyDescent="0.2">
      <c r="A96" s="3"/>
      <c r="H96" s="3"/>
      <c r="I96" s="3"/>
    </row>
  </sheetData>
  <mergeCells count="3">
    <mergeCell ref="C5:C6"/>
    <mergeCell ref="D5:D6"/>
    <mergeCell ref="A52:F52"/>
  </mergeCells>
  <pageMargins left="1.3779527559055118" right="1.3779527559055118" top="1.3779527559055118" bottom="1.3779527559055118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20.22 2017 CUADRO ANTIGUO</vt:lpstr>
      <vt:lpstr>20.22 2018 A</vt:lpstr>
      <vt:lpstr>20.22 2018 Parte 1 y 2</vt:lpstr>
      <vt:lpstr>20.22 2018 B</vt:lpstr>
      <vt:lpstr>20.22 2018 C</vt:lpstr>
      <vt:lpstr>20.22 2019 A</vt:lpstr>
      <vt:lpstr>20.22 2019 B</vt:lpstr>
      <vt:lpstr>20.22 2019 C</vt:lpstr>
      <vt:lpstr>20.22 2020 A</vt:lpstr>
      <vt:lpstr>20.22 2020 B</vt:lpstr>
      <vt:lpstr>20.22 2020 C</vt:lpstr>
      <vt:lpstr>20.22 2016 ELIM AL ACTUAL 2017 </vt:lpstr>
      <vt:lpstr>'20.22 2016 ELIM AL ACTUAL 2017 '!Área_de_impresión</vt:lpstr>
      <vt:lpstr>'20.22 2017 CUADRO ANTIGUO'!Área_de_impresión</vt:lpstr>
      <vt:lpstr>'20.22 2018 A'!Área_de_impresión</vt:lpstr>
      <vt:lpstr>'20.22 2018 B'!Área_de_impresión</vt:lpstr>
      <vt:lpstr>'20.22 2018 C'!Área_de_impresión</vt:lpstr>
      <vt:lpstr>'20.22 2018 Parte 1 y 2'!Área_de_impresión</vt:lpstr>
      <vt:lpstr>'20.22 2019 A'!Área_de_impresión</vt:lpstr>
      <vt:lpstr>'20.22 2019 B'!Área_de_impresión</vt:lpstr>
      <vt:lpstr>'20.22 2019 C'!Área_de_impresión</vt:lpstr>
      <vt:lpstr>'20.22 2020 A'!Área_de_impresión</vt:lpstr>
      <vt:lpstr>'20.22 2020 B'!Área_de_impresión</vt:lpstr>
      <vt:lpstr>'20.22 2020 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fpachas</dc:creator>
  <cp:lastModifiedBy>Ruben Jacobi Zanabria</cp:lastModifiedBy>
  <cp:lastPrinted>2021-08-31T21:01:53Z</cp:lastPrinted>
  <dcterms:created xsi:type="dcterms:W3CDTF">2011-06-16T21:21:33Z</dcterms:created>
  <dcterms:modified xsi:type="dcterms:W3CDTF">2021-08-31T21:02:42Z</dcterms:modified>
</cp:coreProperties>
</file>