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10065" yWindow="-15" windowWidth="10110" windowHeight="9345" tabRatio="601"/>
  </bookViews>
  <sheets>
    <sheet name="20.10" sheetId="8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'20.10'!$A$1:$AF$69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AF61" i="8" l="1"/>
  <c r="AF50" i="8"/>
  <c r="AF49" i="8" s="1"/>
  <c r="AF40" i="8"/>
  <c r="AF19" i="8"/>
  <c r="AF29" i="8"/>
  <c r="AF8" i="8"/>
  <c r="AF28" i="8" l="1"/>
  <c r="AF7" i="8"/>
  <c r="AE61" i="8"/>
  <c r="AE40" i="8"/>
  <c r="AE8" i="8"/>
  <c r="AE19" i="8"/>
  <c r="AE50" i="8" l="1"/>
  <c r="AE49" i="8" s="1"/>
  <c r="AE29" i="8"/>
  <c r="AE28" i="8" s="1"/>
  <c r="AE7" i="8"/>
  <c r="AD61" i="8" l="1"/>
  <c r="AC61" i="8"/>
  <c r="AD40" i="8"/>
  <c r="AC40" i="8"/>
  <c r="AD19" i="8"/>
  <c r="AC19" i="8"/>
  <c r="AB19" i="8"/>
  <c r="AD29" i="8" l="1"/>
  <c r="AD28" i="8" s="1"/>
  <c r="AD8" i="8"/>
  <c r="AD7" i="8" s="1"/>
  <c r="AD50" i="8"/>
  <c r="AD49" i="8" s="1"/>
  <c r="AC29" i="8"/>
  <c r="AC28" i="8" s="1"/>
  <c r="AC50" i="8"/>
  <c r="AC49" i="8" s="1"/>
  <c r="AC8" i="8"/>
  <c r="AC7" i="8" s="1"/>
  <c r="AB8" i="8"/>
  <c r="AB7" i="8" s="1"/>
  <c r="AB61" i="8" l="1"/>
  <c r="AB40" i="8"/>
  <c r="AA61" i="8"/>
  <c r="AA40" i="8"/>
  <c r="AA29" i="8"/>
  <c r="AA19" i="8"/>
  <c r="AA50" i="8" l="1"/>
  <c r="AA49" i="8" s="1"/>
  <c r="AA28" i="8"/>
  <c r="AB50" i="8"/>
  <c r="AB49" i="8" s="1"/>
  <c r="AB29" i="8"/>
  <c r="AA8" i="8"/>
  <c r="AA7" i="8" s="1"/>
  <c r="V9" i="8" l="1"/>
  <c r="U9" i="8"/>
  <c r="Y19" i="8" l="1"/>
  <c r="Y40" i="8"/>
  <c r="Y61" i="8"/>
  <c r="Q61" i="8"/>
  <c r="R61" i="8"/>
  <c r="S61" i="8"/>
  <c r="T61" i="8"/>
  <c r="U61" i="8"/>
  <c r="V61" i="8"/>
  <c r="W61" i="8"/>
  <c r="X61" i="8"/>
  <c r="Q56" i="8"/>
  <c r="R56" i="8"/>
  <c r="S56" i="8"/>
  <c r="T56" i="8"/>
  <c r="U56" i="8"/>
  <c r="U50" i="8" s="1"/>
  <c r="U49" i="8" s="1"/>
  <c r="V56" i="8"/>
  <c r="W56" i="8"/>
  <c r="Q51" i="8"/>
  <c r="Q50" i="8" s="1"/>
  <c r="Q49" i="8" s="1"/>
  <c r="R51" i="8"/>
  <c r="S51" i="8"/>
  <c r="T51" i="8"/>
  <c r="U51" i="8"/>
  <c r="V51" i="8"/>
  <c r="W51" i="8"/>
  <c r="Z61" i="8"/>
  <c r="Q40" i="8"/>
  <c r="R40" i="8"/>
  <c r="S40" i="8"/>
  <c r="T40" i="8"/>
  <c r="U40" i="8"/>
  <c r="V40" i="8"/>
  <c r="W40" i="8"/>
  <c r="X40" i="8"/>
  <c r="Q35" i="8"/>
  <c r="R35" i="8"/>
  <c r="S35" i="8"/>
  <c r="T35" i="8"/>
  <c r="U35" i="8"/>
  <c r="V35" i="8"/>
  <c r="W35" i="8"/>
  <c r="Q30" i="8"/>
  <c r="R30" i="8"/>
  <c r="S30" i="8"/>
  <c r="T30" i="8"/>
  <c r="T29" i="8" s="1"/>
  <c r="T28" i="8" s="1"/>
  <c r="U30" i="8"/>
  <c r="V30" i="8"/>
  <c r="W30" i="8"/>
  <c r="Z40" i="8"/>
  <c r="Q19" i="8"/>
  <c r="R19" i="8"/>
  <c r="S19" i="8"/>
  <c r="T19" i="8"/>
  <c r="U19" i="8"/>
  <c r="V19" i="8"/>
  <c r="W19" i="8"/>
  <c r="X19" i="8"/>
  <c r="Z19" i="8"/>
  <c r="Q14" i="8"/>
  <c r="R14" i="8"/>
  <c r="R8" i="8" s="1"/>
  <c r="R7" i="8" s="1"/>
  <c r="S14" i="8"/>
  <c r="T14" i="8"/>
  <c r="U14" i="8"/>
  <c r="U8" i="8" s="1"/>
  <c r="U7" i="8" s="1"/>
  <c r="V14" i="8"/>
  <c r="V8" i="8" s="1"/>
  <c r="W14" i="8"/>
  <c r="Q9" i="8"/>
  <c r="Q8" i="8"/>
  <c r="R9" i="8"/>
  <c r="S9" i="8"/>
  <c r="T9" i="8"/>
  <c r="W9" i="8"/>
  <c r="Z8" i="8"/>
  <c r="Y8" i="8"/>
  <c r="Y7" i="8" s="1"/>
  <c r="L51" i="8"/>
  <c r="K56" i="8"/>
  <c r="K50" i="8" s="1"/>
  <c r="J56" i="8"/>
  <c r="J50" i="8" s="1"/>
  <c r="I56" i="8"/>
  <c r="I50" i="8" s="1"/>
  <c r="H56" i="8"/>
  <c r="H50" i="8" s="1"/>
  <c r="G56" i="8"/>
  <c r="G50" i="8" s="1"/>
  <c r="F56" i="8"/>
  <c r="F50" i="8"/>
  <c r="E56" i="8"/>
  <c r="E50" i="8" s="1"/>
  <c r="D56" i="8"/>
  <c r="D50" i="8" s="1"/>
  <c r="C56" i="8"/>
  <c r="C50" i="8" s="1"/>
  <c r="B56" i="8"/>
  <c r="B50" i="8" s="1"/>
  <c r="L56" i="8"/>
  <c r="K30" i="8"/>
  <c r="J30" i="8"/>
  <c r="I30" i="8"/>
  <c r="H30" i="8"/>
  <c r="G30" i="8"/>
  <c r="F30" i="8"/>
  <c r="E30" i="8"/>
  <c r="D30" i="8"/>
  <c r="C30" i="8"/>
  <c r="B30" i="8"/>
  <c r="K35" i="8"/>
  <c r="J35" i="8"/>
  <c r="I35" i="8"/>
  <c r="H35" i="8"/>
  <c r="G35" i="8"/>
  <c r="F35" i="8"/>
  <c r="F29" i="8" s="1"/>
  <c r="E35" i="8"/>
  <c r="D35" i="8"/>
  <c r="C35" i="8"/>
  <c r="B35" i="8"/>
  <c r="B29" i="8" s="1"/>
  <c r="L30" i="8"/>
  <c r="L35" i="8"/>
  <c r="K9" i="8"/>
  <c r="J9" i="8"/>
  <c r="I9" i="8"/>
  <c r="H9" i="8"/>
  <c r="G9" i="8"/>
  <c r="F9" i="8"/>
  <c r="E9" i="8"/>
  <c r="D9" i="8"/>
  <c r="C9" i="8"/>
  <c r="B9" i="8"/>
  <c r="L9" i="8"/>
  <c r="K14" i="8"/>
  <c r="J14" i="8"/>
  <c r="I14" i="8"/>
  <c r="H14" i="8"/>
  <c r="G14" i="8"/>
  <c r="F14" i="8"/>
  <c r="E14" i="8"/>
  <c r="D14" i="8"/>
  <c r="C14" i="8"/>
  <c r="B14" i="8"/>
  <c r="L14" i="8"/>
  <c r="K61" i="8"/>
  <c r="J61" i="8"/>
  <c r="I61" i="8"/>
  <c r="H61" i="8"/>
  <c r="G61" i="8"/>
  <c r="F61" i="8"/>
  <c r="E61" i="8"/>
  <c r="D61" i="8"/>
  <c r="C61" i="8"/>
  <c r="B61" i="8"/>
  <c r="L61" i="8"/>
  <c r="K40" i="8"/>
  <c r="J40" i="8"/>
  <c r="I40" i="8"/>
  <c r="H40" i="8"/>
  <c r="G40" i="8"/>
  <c r="F40" i="8"/>
  <c r="D40" i="8"/>
  <c r="C40" i="8"/>
  <c r="B40" i="8"/>
  <c r="L40" i="8"/>
  <c r="K19" i="8"/>
  <c r="J19" i="8"/>
  <c r="I19" i="8"/>
  <c r="H19" i="8"/>
  <c r="G19" i="8"/>
  <c r="F19" i="8"/>
  <c r="E19" i="8"/>
  <c r="D19" i="8"/>
  <c r="C19" i="8"/>
  <c r="B19" i="8"/>
  <c r="L19" i="8"/>
  <c r="N30" i="8"/>
  <c r="N35" i="8"/>
  <c r="N29" i="8" s="1"/>
  <c r="N40" i="8"/>
  <c r="M30" i="8"/>
  <c r="M35" i="8"/>
  <c r="M40" i="8"/>
  <c r="F49" i="8" l="1"/>
  <c r="G49" i="8"/>
  <c r="R50" i="8"/>
  <c r="R49" i="8" s="1"/>
  <c r="F28" i="8"/>
  <c r="D29" i="8"/>
  <c r="D28" i="8" s="1"/>
  <c r="L8" i="8"/>
  <c r="L7" i="8" s="1"/>
  <c r="L50" i="8"/>
  <c r="L49" i="8" s="1"/>
  <c r="E29" i="8"/>
  <c r="E28" i="8" s="1"/>
  <c r="G8" i="8"/>
  <c r="C49" i="8"/>
  <c r="B49" i="8"/>
  <c r="T50" i="8"/>
  <c r="T49" i="8" s="1"/>
  <c r="G7" i="8"/>
  <c r="H29" i="8"/>
  <c r="H28" i="8" s="1"/>
  <c r="U29" i="8"/>
  <c r="J49" i="8"/>
  <c r="J8" i="8"/>
  <c r="J7" i="8" s="1"/>
  <c r="S8" i="8"/>
  <c r="S7" i="8" s="1"/>
  <c r="H8" i="8"/>
  <c r="H7" i="8" s="1"/>
  <c r="M29" i="8"/>
  <c r="M28" i="8" s="1"/>
  <c r="I8" i="8"/>
  <c r="I7" i="8" s="1"/>
  <c r="J29" i="8"/>
  <c r="J28" i="8" s="1"/>
  <c r="Y50" i="8"/>
  <c r="Y49" i="8" s="1"/>
  <c r="L29" i="8"/>
  <c r="L28" i="8" s="1"/>
  <c r="K29" i="8"/>
  <c r="K28" i="8" s="1"/>
  <c r="V7" i="8"/>
  <c r="Z29" i="8"/>
  <c r="Z28" i="8" s="1"/>
  <c r="T8" i="8"/>
  <c r="T7" i="8" s="1"/>
  <c r="Q7" i="8"/>
  <c r="E8" i="8"/>
  <c r="E7" i="8" s="1"/>
  <c r="X8" i="8"/>
  <c r="X7" i="8" s="1"/>
  <c r="B28" i="8"/>
  <c r="R29" i="8"/>
  <c r="R28" i="8" s="1"/>
  <c r="Z7" i="8"/>
  <c r="B8" i="8"/>
  <c r="B7" i="8" s="1"/>
  <c r="F8" i="8"/>
  <c r="F7" i="8" s="1"/>
  <c r="C8" i="8"/>
  <c r="C7" i="8" s="1"/>
  <c r="C29" i="8"/>
  <c r="C28" i="8" s="1"/>
  <c r="D49" i="8"/>
  <c r="V29" i="8"/>
  <c r="V28" i="8" s="1"/>
  <c r="W29" i="8"/>
  <c r="W28" i="8" s="1"/>
  <c r="V50" i="8"/>
  <c r="V49" i="8" s="1"/>
  <c r="D8" i="8"/>
  <c r="D7" i="8" s="1"/>
  <c r="K49" i="8"/>
  <c r="U28" i="8"/>
  <c r="N28" i="8"/>
  <c r="W8" i="8"/>
  <c r="W7" i="8" s="1"/>
  <c r="I49" i="8"/>
  <c r="K8" i="8"/>
  <c r="K7" i="8" s="1"/>
  <c r="G29" i="8"/>
  <c r="G28" i="8" s="1"/>
  <c r="H49" i="8"/>
  <c r="Y29" i="8"/>
  <c r="Y28" i="8" s="1"/>
  <c r="Q29" i="8"/>
  <c r="Q28" i="8" s="1"/>
  <c r="S29" i="8"/>
  <c r="S28" i="8" s="1"/>
  <c r="X50" i="8"/>
  <c r="X49" i="8" s="1"/>
  <c r="Z50" i="8"/>
  <c r="Z49" i="8" s="1"/>
  <c r="X29" i="8"/>
  <c r="X28" i="8" s="1"/>
  <c r="W50" i="8"/>
  <c r="W49" i="8" s="1"/>
  <c r="E49" i="8"/>
  <c r="I29" i="8"/>
  <c r="I28" i="8" s="1"/>
  <c r="S50" i="8"/>
  <c r="S49" i="8" s="1"/>
  <c r="AB28" i="8"/>
</calcChain>
</file>

<file path=xl/sharedStrings.xml><?xml version="1.0" encoding="utf-8"?>
<sst xmlns="http://schemas.openxmlformats.org/spreadsheetml/2006/main" count="240" uniqueCount="31">
  <si>
    <t>Total</t>
  </si>
  <si>
    <t>-</t>
  </si>
  <si>
    <t>y tipo de servicio</t>
  </si>
  <si>
    <t>Nacional</t>
  </si>
  <si>
    <t>Ámbito de operación</t>
  </si>
  <si>
    <t>Internacional</t>
  </si>
  <si>
    <t>Aerocomercial</t>
  </si>
  <si>
    <t>Turístico</t>
  </si>
  <si>
    <t>Especial</t>
  </si>
  <si>
    <t xml:space="preserve">Regular </t>
  </si>
  <si>
    <t>No regular</t>
  </si>
  <si>
    <t>Fumigación agrícola</t>
  </si>
  <si>
    <t>Otros 1/</t>
  </si>
  <si>
    <t xml:space="preserve"> Regular </t>
  </si>
  <si>
    <t xml:space="preserve"> No regular</t>
  </si>
  <si>
    <t xml:space="preserve">Servicio privado </t>
  </si>
  <si>
    <t xml:space="preserve"> </t>
  </si>
  <si>
    <t>Actualiz CE2004</t>
  </si>
  <si>
    <t>Trabajo aéreo</t>
  </si>
  <si>
    <t>…</t>
  </si>
  <si>
    <t>Aeronaves (Unidades)</t>
  </si>
  <si>
    <t>Asientos (Unidades)</t>
  </si>
  <si>
    <t>Capacidad de bodega (Kilogramos)</t>
  </si>
  <si>
    <t>Regular y No regular</t>
  </si>
  <si>
    <t xml:space="preserve"> Regular y No regular 2/</t>
  </si>
  <si>
    <t>1/ Considera los siguientes servicios de Aviación General: Cívico, Instrucción, Publicidad.</t>
  </si>
  <si>
    <t>20.10  AERONAVES Y CAPACIDAD INSTALADA DEL PARQUE AÉREO NACIONAL, SEGÚN ÁMBITO DE OPERACIÓN</t>
  </si>
  <si>
    <t>2/ En el año 2014 el Ministerio de Transportes y Comunicaciones (MTC) incorpora Regular y No regular dentro del ámbito internacional.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</si>
  <si>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diferencia en los totales y subtotales se deben al redondeo de cifras.</t>
    </r>
  </si>
  <si>
    <t>Fuente: Ministerio de Transportes y Comunicaciones - Dirección General de Aeronáutica Civil.</t>
  </si>
  <si>
    <t xml:space="preserve">           Y TIPO DE SERVICIO, 2012-2020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</si>
</sst>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164" fontId="3" fillId="0" borderId="0" xfId="3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3" fontId="3" fillId="0" borderId="1" xfId="3" applyNumberFormat="1" applyFont="1" applyFill="1" applyBorder="1" applyAlignment="1">
      <alignment horizontal="right" vertical="center"/>
    </xf>
    <xf numFmtId="0" fontId="3" fillId="0" borderId="2" xfId="3" quotePrefix="1" applyFont="1" applyFill="1" applyBorder="1" applyAlignment="1" applyProtection="1">
      <alignment horizontal="left" vertical="center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4" xfId="3" applyFont="1" applyFill="1" applyBorder="1" applyAlignment="1" applyProtection="1">
      <alignment horizontal="left" vertical="center"/>
    </xf>
    <xf numFmtId="3" fontId="6" fillId="0" borderId="0" xfId="3" applyNumberFormat="1" applyFont="1" applyFill="1" applyBorder="1" applyAlignment="1" applyProtection="1">
      <alignment horizontal="right" vertical="center"/>
    </xf>
    <xf numFmtId="0" fontId="7" fillId="0" borderId="4" xfId="3" applyFont="1" applyFill="1" applyBorder="1" applyAlignment="1" applyProtection="1">
      <alignment horizontal="left" vertical="center" indent="1"/>
    </xf>
    <xf numFmtId="3" fontId="7" fillId="0" borderId="0" xfId="3" applyNumberFormat="1" applyFont="1" applyFill="1" applyBorder="1" applyAlignment="1" applyProtection="1">
      <alignment horizontal="right" vertical="center"/>
    </xf>
    <xf numFmtId="0" fontId="7" fillId="0" borderId="4" xfId="3" applyFont="1" applyFill="1" applyBorder="1" applyAlignment="1" applyProtection="1">
      <alignment horizontal="left" vertical="center" indent="2"/>
    </xf>
    <xf numFmtId="3" fontId="7" fillId="0" borderId="0" xfId="3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 applyProtection="1">
      <alignment horizontal="left" vertical="center"/>
    </xf>
    <xf numFmtId="3" fontId="7" fillId="0" borderId="1" xfId="3" applyNumberFormat="1" applyFont="1" applyFill="1" applyBorder="1" applyAlignment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3" fontId="7" fillId="0" borderId="0" xfId="3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7" fillId="0" borderId="0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7" fillId="0" borderId="5" xfId="3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6" fillId="0" borderId="5" xfId="3" applyFont="1" applyFill="1" applyBorder="1" applyAlignment="1" applyProtection="1">
      <alignment vertical="center"/>
    </xf>
    <xf numFmtId="0" fontId="6" fillId="0" borderId="5" xfId="3" applyFont="1" applyFill="1" applyBorder="1" applyAlignment="1" applyProtection="1">
      <alignment horizontal="center" vertical="center"/>
    </xf>
  </cellXfs>
  <cellStyles count="4">
    <cellStyle name="Normal" xfId="0" builtinId="0"/>
    <cellStyle name="Normal_IEC17004" xfId="1"/>
    <cellStyle name="Normal_IEC17016" xfId="2"/>
    <cellStyle name="Normal_IEC170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SIP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"/>
  <sheetViews>
    <sheetView showGridLines="0" tabSelected="1" view="pageBreakPreview" zoomScale="160" zoomScaleNormal="160" zoomScaleSheetLayoutView="160" workbookViewId="0">
      <selection activeCell="A2" sqref="A2"/>
    </sheetView>
  </sheetViews>
  <sheetFormatPr baseColWidth="10" defaultColWidth="7.140625" defaultRowHeight="9" x14ac:dyDescent="0.2"/>
  <cols>
    <col min="1" max="1" width="17.42578125" style="2" customWidth="1"/>
    <col min="2" max="16" width="6.7109375" style="2" hidden="1" customWidth="1"/>
    <col min="17" max="17" width="6.28515625" style="2" hidden="1" customWidth="1"/>
    <col min="18" max="18" width="6.85546875" style="2" hidden="1" customWidth="1"/>
    <col min="19" max="19" width="6.28515625" style="2" hidden="1" customWidth="1"/>
    <col min="20" max="20" width="6.5703125" style="2" hidden="1" customWidth="1"/>
    <col min="21" max="23" width="6.42578125" style="2" hidden="1" customWidth="1"/>
    <col min="24" max="32" width="6.42578125" style="2" customWidth="1"/>
    <col min="33" max="16384" width="7.140625" style="2"/>
  </cols>
  <sheetData>
    <row r="1" spans="1:32" ht="12" customHeight="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2" customHeight="1" x14ac:dyDescent="0.2">
      <c r="A2" s="5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</row>
    <row r="4" spans="1:32" s="1" customFormat="1" ht="11.1" customHeight="1" x14ac:dyDescent="0.2">
      <c r="A4" s="10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 t="s">
        <v>20</v>
      </c>
      <c r="X4" s="33"/>
      <c r="Y4" s="33"/>
      <c r="Z4" s="33"/>
      <c r="AA4" s="33"/>
      <c r="AB4" s="33"/>
      <c r="AC4" s="33"/>
      <c r="AD4" s="33"/>
      <c r="AE4" s="33"/>
      <c r="AF4" s="33"/>
    </row>
    <row r="5" spans="1:32" s="1" customFormat="1" ht="11.1" customHeight="1" x14ac:dyDescent="0.2">
      <c r="A5" s="11" t="s">
        <v>2</v>
      </c>
      <c r="B5" s="12">
        <v>1990</v>
      </c>
      <c r="C5" s="12">
        <v>1991</v>
      </c>
      <c r="D5" s="12">
        <v>1992</v>
      </c>
      <c r="E5" s="12">
        <v>1993</v>
      </c>
      <c r="F5" s="12">
        <v>1994</v>
      </c>
      <c r="G5" s="12">
        <v>1995</v>
      </c>
      <c r="H5" s="12">
        <v>1996</v>
      </c>
      <c r="I5" s="12">
        <v>1997</v>
      </c>
      <c r="J5" s="12">
        <v>1998</v>
      </c>
      <c r="K5" s="12">
        <v>1999</v>
      </c>
      <c r="L5" s="12">
        <v>2000</v>
      </c>
      <c r="M5" s="12">
        <v>2001</v>
      </c>
      <c r="N5" s="12">
        <v>2002</v>
      </c>
      <c r="O5" s="12">
        <v>2003</v>
      </c>
      <c r="P5" s="12">
        <v>2004</v>
      </c>
      <c r="Q5" s="12">
        <v>2005</v>
      </c>
      <c r="R5" s="12">
        <v>2006</v>
      </c>
      <c r="S5" s="12">
        <v>2007</v>
      </c>
      <c r="T5" s="12">
        <v>2008</v>
      </c>
      <c r="U5" s="12">
        <v>2009</v>
      </c>
      <c r="V5" s="12">
        <v>2010</v>
      </c>
      <c r="W5" s="12">
        <v>2011</v>
      </c>
      <c r="X5" s="12">
        <v>2012</v>
      </c>
      <c r="Y5" s="12">
        <v>2013</v>
      </c>
      <c r="Z5" s="12">
        <v>2014</v>
      </c>
      <c r="AA5" s="12">
        <v>2015</v>
      </c>
      <c r="AB5" s="12">
        <v>2016</v>
      </c>
      <c r="AC5" s="12">
        <v>2017</v>
      </c>
      <c r="AD5" s="12">
        <v>2018</v>
      </c>
      <c r="AE5" s="12">
        <v>2019</v>
      </c>
      <c r="AF5" s="12">
        <v>2020</v>
      </c>
    </row>
    <row r="6" spans="1:32" s="1" customFormat="1" ht="3" customHeight="1" x14ac:dyDescent="0.2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1" customFormat="1" ht="10.35" customHeight="1" x14ac:dyDescent="0.2">
      <c r="A7" s="14" t="s">
        <v>0</v>
      </c>
      <c r="B7" s="15">
        <f t="shared" ref="B7:K7" si="0">B8+B19</f>
        <v>145</v>
      </c>
      <c r="C7" s="15">
        <f t="shared" si="0"/>
        <v>170</v>
      </c>
      <c r="D7" s="15">
        <f t="shared" si="0"/>
        <v>133</v>
      </c>
      <c r="E7" s="15">
        <f t="shared" si="0"/>
        <v>162</v>
      </c>
      <c r="F7" s="15">
        <f t="shared" si="0"/>
        <v>189</v>
      </c>
      <c r="G7" s="15">
        <f t="shared" si="0"/>
        <v>129</v>
      </c>
      <c r="H7" s="15">
        <f t="shared" si="0"/>
        <v>180</v>
      </c>
      <c r="I7" s="15">
        <f t="shared" si="0"/>
        <v>179</v>
      </c>
      <c r="J7" s="15">
        <f t="shared" si="0"/>
        <v>160</v>
      </c>
      <c r="K7" s="15">
        <f t="shared" si="0"/>
        <v>125</v>
      </c>
      <c r="L7" s="15">
        <f>L8+L19</f>
        <v>135</v>
      </c>
      <c r="M7" s="15">
        <v>143</v>
      </c>
      <c r="N7" s="15">
        <v>138</v>
      </c>
      <c r="O7" s="15">
        <v>157</v>
      </c>
      <c r="P7" s="15">
        <v>179</v>
      </c>
      <c r="Q7" s="15">
        <f t="shared" ref="Q7:Y7" si="1">Q8+Q19</f>
        <v>179</v>
      </c>
      <c r="R7" s="15">
        <f t="shared" si="1"/>
        <v>209</v>
      </c>
      <c r="S7" s="15">
        <f t="shared" si="1"/>
        <v>225</v>
      </c>
      <c r="T7" s="15">
        <f t="shared" si="1"/>
        <v>236</v>
      </c>
      <c r="U7" s="15">
        <f t="shared" si="1"/>
        <v>257</v>
      </c>
      <c r="V7" s="15">
        <f t="shared" si="1"/>
        <v>281</v>
      </c>
      <c r="W7" s="15">
        <f t="shared" si="1"/>
        <v>283</v>
      </c>
      <c r="X7" s="15">
        <f t="shared" si="1"/>
        <v>323</v>
      </c>
      <c r="Y7" s="15">
        <f t="shared" si="1"/>
        <v>334</v>
      </c>
      <c r="Z7" s="15">
        <f t="shared" ref="Z7:AE7" si="2">Z8+Z19</f>
        <v>363</v>
      </c>
      <c r="AA7" s="15">
        <f t="shared" si="2"/>
        <v>372</v>
      </c>
      <c r="AB7" s="15">
        <f t="shared" si="2"/>
        <v>383</v>
      </c>
      <c r="AC7" s="15">
        <f t="shared" si="2"/>
        <v>355</v>
      </c>
      <c r="AD7" s="15">
        <f t="shared" si="2"/>
        <v>360</v>
      </c>
      <c r="AE7" s="15">
        <f t="shared" si="2"/>
        <v>381</v>
      </c>
      <c r="AF7" s="15">
        <f t="shared" ref="AF7" si="3">AF8+AF19</f>
        <v>277</v>
      </c>
    </row>
    <row r="8" spans="1:32" s="1" customFormat="1" ht="10.35" customHeight="1" x14ac:dyDescent="0.2">
      <c r="A8" s="14" t="s">
        <v>3</v>
      </c>
      <c r="B8" s="15">
        <f t="shared" ref="B8:K8" si="4">B9+B13+B14</f>
        <v>135</v>
      </c>
      <c r="C8" s="15">
        <f t="shared" si="4"/>
        <v>160</v>
      </c>
      <c r="D8" s="15">
        <f t="shared" si="4"/>
        <v>123</v>
      </c>
      <c r="E8" s="15">
        <f t="shared" si="4"/>
        <v>162</v>
      </c>
      <c r="F8" s="15">
        <f t="shared" si="4"/>
        <v>172</v>
      </c>
      <c r="G8" s="15">
        <f t="shared" si="4"/>
        <v>122</v>
      </c>
      <c r="H8" s="15">
        <f t="shared" si="4"/>
        <v>171</v>
      </c>
      <c r="I8" s="15">
        <f t="shared" si="4"/>
        <v>171</v>
      </c>
      <c r="J8" s="15">
        <f t="shared" si="4"/>
        <v>150</v>
      </c>
      <c r="K8" s="15">
        <f t="shared" si="4"/>
        <v>113</v>
      </c>
      <c r="L8" s="15">
        <f>L9+L13+L14</f>
        <v>113</v>
      </c>
      <c r="M8" s="15">
        <v>107</v>
      </c>
      <c r="N8" s="15">
        <v>91</v>
      </c>
      <c r="O8" s="15">
        <v>96</v>
      </c>
      <c r="P8" s="15">
        <v>110</v>
      </c>
      <c r="Q8" s="15">
        <f t="shared" ref="Q8:Z8" si="5">Q9+Q13+Q14</f>
        <v>108</v>
      </c>
      <c r="R8" s="15">
        <f t="shared" si="5"/>
        <v>135</v>
      </c>
      <c r="S8" s="15">
        <f t="shared" si="5"/>
        <v>150</v>
      </c>
      <c r="T8" s="15">
        <f t="shared" si="5"/>
        <v>155</v>
      </c>
      <c r="U8" s="15">
        <f t="shared" si="5"/>
        <v>176</v>
      </c>
      <c r="V8" s="15">
        <f t="shared" si="5"/>
        <v>198</v>
      </c>
      <c r="W8" s="15">
        <f t="shared" si="5"/>
        <v>190</v>
      </c>
      <c r="X8" s="15">
        <f t="shared" si="5"/>
        <v>206</v>
      </c>
      <c r="Y8" s="15">
        <f t="shared" si="5"/>
        <v>203</v>
      </c>
      <c r="Z8" s="15">
        <f t="shared" si="5"/>
        <v>224</v>
      </c>
      <c r="AA8" s="15">
        <f t="shared" ref="AA8" si="6">AA9+AA13+AA14</f>
        <v>229</v>
      </c>
      <c r="AB8" s="15">
        <f>AB9+AB13+AB14</f>
        <v>210</v>
      </c>
      <c r="AC8" s="15">
        <f>AC9+AC13+AC14</f>
        <v>181</v>
      </c>
      <c r="AD8" s="15">
        <f>AD9+AD13+AD14</f>
        <v>186</v>
      </c>
      <c r="AE8" s="15">
        <f>AE9+AE13+AE14</f>
        <v>187</v>
      </c>
      <c r="AF8" s="15">
        <f>AF9+AF13+AF14</f>
        <v>154</v>
      </c>
    </row>
    <row r="9" spans="1:32" s="1" customFormat="1" ht="10.35" customHeight="1" x14ac:dyDescent="0.2">
      <c r="A9" s="16" t="s">
        <v>6</v>
      </c>
      <c r="B9" s="17">
        <f t="shared" ref="B9:K9" si="7">SUM(B10:B12)</f>
        <v>90</v>
      </c>
      <c r="C9" s="17">
        <f t="shared" si="7"/>
        <v>113</v>
      </c>
      <c r="D9" s="17">
        <f t="shared" si="7"/>
        <v>91</v>
      </c>
      <c r="E9" s="17">
        <f t="shared" si="7"/>
        <v>151</v>
      </c>
      <c r="F9" s="17">
        <f t="shared" si="7"/>
        <v>146</v>
      </c>
      <c r="G9" s="17">
        <f t="shared" si="7"/>
        <v>57</v>
      </c>
      <c r="H9" s="17">
        <f t="shared" si="7"/>
        <v>78</v>
      </c>
      <c r="I9" s="17">
        <f t="shared" si="7"/>
        <v>72</v>
      </c>
      <c r="J9" s="17">
        <f t="shared" si="7"/>
        <v>69</v>
      </c>
      <c r="K9" s="17">
        <f t="shared" si="7"/>
        <v>58</v>
      </c>
      <c r="L9" s="17">
        <f>SUM(L10:L12)</f>
        <v>56</v>
      </c>
      <c r="M9" s="17">
        <v>48</v>
      </c>
      <c r="N9" s="17">
        <v>37</v>
      </c>
      <c r="O9" s="17">
        <v>37</v>
      </c>
      <c r="P9" s="17">
        <v>39</v>
      </c>
      <c r="Q9" s="17">
        <f t="shared" ref="Q9:W9" si="8">SUM(Q10:Q12)</f>
        <v>43</v>
      </c>
      <c r="R9" s="17">
        <f t="shared" si="8"/>
        <v>46</v>
      </c>
      <c r="S9" s="17">
        <f t="shared" si="8"/>
        <v>45</v>
      </c>
      <c r="T9" s="17">
        <f t="shared" si="8"/>
        <v>49</v>
      </c>
      <c r="U9" s="17">
        <f>SUM(U10:U12)</f>
        <v>57</v>
      </c>
      <c r="V9" s="17">
        <f>SUM(V10:V12)</f>
        <v>61</v>
      </c>
      <c r="W9" s="17">
        <f t="shared" si="8"/>
        <v>69</v>
      </c>
      <c r="X9" s="17">
        <v>66</v>
      </c>
      <c r="Y9" s="17">
        <v>63</v>
      </c>
      <c r="Z9" s="17">
        <v>59</v>
      </c>
      <c r="AA9" s="17">
        <v>55</v>
      </c>
      <c r="AB9" s="17">
        <v>56</v>
      </c>
      <c r="AC9" s="17">
        <v>50</v>
      </c>
      <c r="AD9" s="17">
        <v>52</v>
      </c>
      <c r="AE9" s="17">
        <v>48</v>
      </c>
      <c r="AF9" s="17">
        <v>34</v>
      </c>
    </row>
    <row r="10" spans="1:32" s="1" customFormat="1" ht="10.35" customHeight="1" x14ac:dyDescent="0.2">
      <c r="A10" s="18" t="s">
        <v>9</v>
      </c>
      <c r="B10" s="19">
        <v>13</v>
      </c>
      <c r="C10" s="19">
        <v>21</v>
      </c>
      <c r="D10" s="19">
        <v>21</v>
      </c>
      <c r="E10" s="19">
        <v>50</v>
      </c>
      <c r="F10" s="19">
        <v>31</v>
      </c>
      <c r="G10" s="19">
        <v>20</v>
      </c>
      <c r="H10" s="19">
        <v>25</v>
      </c>
      <c r="I10" s="19">
        <v>16</v>
      </c>
      <c r="J10" s="19">
        <v>10</v>
      </c>
      <c r="K10" s="19">
        <v>11</v>
      </c>
      <c r="L10" s="19">
        <v>10</v>
      </c>
      <c r="M10" s="19">
        <v>7</v>
      </c>
      <c r="N10" s="19">
        <v>4</v>
      </c>
      <c r="O10" s="19">
        <v>1</v>
      </c>
      <c r="P10" s="19">
        <v>1</v>
      </c>
      <c r="Q10" s="19">
        <v>2</v>
      </c>
      <c r="R10" s="19" t="s">
        <v>1</v>
      </c>
      <c r="S10" s="19" t="s">
        <v>1</v>
      </c>
      <c r="T10" s="19" t="s">
        <v>1</v>
      </c>
      <c r="U10" s="19" t="s">
        <v>1</v>
      </c>
      <c r="V10" s="19">
        <v>1</v>
      </c>
      <c r="W10" s="19">
        <v>3</v>
      </c>
      <c r="X10" s="19">
        <v>2</v>
      </c>
      <c r="Y10" s="19">
        <v>1</v>
      </c>
      <c r="Z10" s="19">
        <v>1</v>
      </c>
      <c r="AA10" s="19">
        <v>2</v>
      </c>
      <c r="AB10" s="19">
        <v>2</v>
      </c>
      <c r="AC10" s="19">
        <v>7</v>
      </c>
      <c r="AD10" s="19">
        <v>5</v>
      </c>
      <c r="AE10" s="19">
        <v>2</v>
      </c>
      <c r="AF10" s="19">
        <v>2</v>
      </c>
    </row>
    <row r="11" spans="1:32" s="1" customFormat="1" ht="10.35" customHeight="1" x14ac:dyDescent="0.2">
      <c r="A11" s="18" t="s">
        <v>10</v>
      </c>
      <c r="B11" s="19">
        <v>77</v>
      </c>
      <c r="C11" s="19">
        <v>92</v>
      </c>
      <c r="D11" s="19">
        <v>70</v>
      </c>
      <c r="E11" s="19">
        <v>101</v>
      </c>
      <c r="F11" s="19">
        <v>115</v>
      </c>
      <c r="G11" s="19">
        <v>37</v>
      </c>
      <c r="H11" s="19">
        <v>53</v>
      </c>
      <c r="I11" s="19">
        <v>53</v>
      </c>
      <c r="J11" s="19">
        <v>47</v>
      </c>
      <c r="K11" s="19">
        <v>41</v>
      </c>
      <c r="L11" s="19">
        <v>42</v>
      </c>
      <c r="M11" s="19">
        <v>39</v>
      </c>
      <c r="N11" s="19">
        <v>31</v>
      </c>
      <c r="O11" s="19">
        <v>35</v>
      </c>
      <c r="P11" s="19">
        <v>36</v>
      </c>
      <c r="Q11" s="19">
        <v>37</v>
      </c>
      <c r="R11" s="19">
        <v>38</v>
      </c>
      <c r="S11" s="19">
        <v>39</v>
      </c>
      <c r="T11" s="19">
        <v>46</v>
      </c>
      <c r="U11" s="19">
        <v>54</v>
      </c>
      <c r="V11" s="19">
        <v>58</v>
      </c>
      <c r="W11" s="19">
        <v>59</v>
      </c>
      <c r="X11" s="19">
        <v>58</v>
      </c>
      <c r="Y11" s="19">
        <v>53</v>
      </c>
      <c r="Z11" s="19">
        <v>47</v>
      </c>
      <c r="AA11" s="19">
        <v>45</v>
      </c>
      <c r="AB11" s="19">
        <v>48</v>
      </c>
      <c r="AC11" s="19">
        <v>38</v>
      </c>
      <c r="AD11" s="19">
        <v>45</v>
      </c>
      <c r="AE11" s="19">
        <v>46</v>
      </c>
      <c r="AF11" s="19">
        <v>32</v>
      </c>
    </row>
    <row r="12" spans="1:32" s="1" customFormat="1" ht="10.35" customHeight="1" x14ac:dyDescent="0.25">
      <c r="A12" s="18" t="s">
        <v>23</v>
      </c>
      <c r="B12" s="19" t="s">
        <v>1</v>
      </c>
      <c r="C12" s="19" t="s">
        <v>1</v>
      </c>
      <c r="D12" s="19" t="s">
        <v>1</v>
      </c>
      <c r="E12" s="19" t="s">
        <v>1</v>
      </c>
      <c r="F12" s="19" t="s">
        <v>16</v>
      </c>
      <c r="G12" s="19" t="s">
        <v>1</v>
      </c>
      <c r="H12" s="19" t="s">
        <v>1</v>
      </c>
      <c r="I12" s="19">
        <v>3</v>
      </c>
      <c r="J12" s="19">
        <v>12</v>
      </c>
      <c r="K12" s="19">
        <v>6</v>
      </c>
      <c r="L12" s="19">
        <v>4</v>
      </c>
      <c r="M12" s="19">
        <v>2</v>
      </c>
      <c r="N12" s="19">
        <v>2</v>
      </c>
      <c r="O12" s="19">
        <v>1</v>
      </c>
      <c r="P12" s="19">
        <v>2</v>
      </c>
      <c r="Q12" s="19">
        <v>4</v>
      </c>
      <c r="R12" s="19">
        <v>8</v>
      </c>
      <c r="S12" s="19">
        <v>6</v>
      </c>
      <c r="T12" s="19">
        <v>3</v>
      </c>
      <c r="U12" s="19">
        <v>3</v>
      </c>
      <c r="V12" s="19">
        <v>2</v>
      </c>
      <c r="W12" s="19">
        <v>7</v>
      </c>
      <c r="X12" s="19">
        <v>6</v>
      </c>
      <c r="Y12" s="19">
        <v>9</v>
      </c>
      <c r="Z12" s="19">
        <v>11</v>
      </c>
      <c r="AA12" s="19">
        <v>8</v>
      </c>
      <c r="AB12" s="19">
        <v>6</v>
      </c>
      <c r="AC12" s="19">
        <v>5</v>
      </c>
      <c r="AD12" s="19">
        <v>2</v>
      </c>
      <c r="AE12" s="25" t="s">
        <v>1</v>
      </c>
      <c r="AF12" s="25" t="s">
        <v>1</v>
      </c>
    </row>
    <row r="13" spans="1:32" s="1" customFormat="1" ht="10.35" customHeight="1" x14ac:dyDescent="0.2">
      <c r="A13" s="16" t="s">
        <v>7</v>
      </c>
      <c r="B13" s="19">
        <v>15</v>
      </c>
      <c r="C13" s="19">
        <v>12</v>
      </c>
      <c r="D13" s="19">
        <v>10</v>
      </c>
      <c r="E13" s="19">
        <v>11</v>
      </c>
      <c r="F13" s="19">
        <v>11</v>
      </c>
      <c r="G13" s="19">
        <v>11</v>
      </c>
      <c r="H13" s="19">
        <v>13</v>
      </c>
      <c r="I13" s="19">
        <v>15</v>
      </c>
      <c r="J13" s="19">
        <v>13</v>
      </c>
      <c r="K13" s="19">
        <v>12</v>
      </c>
      <c r="L13" s="19">
        <v>11</v>
      </c>
      <c r="M13" s="19">
        <v>15</v>
      </c>
      <c r="N13" s="19">
        <v>14</v>
      </c>
      <c r="O13" s="19">
        <v>20</v>
      </c>
      <c r="P13" s="19">
        <v>28</v>
      </c>
      <c r="Q13" s="19">
        <v>27</v>
      </c>
      <c r="R13" s="19">
        <v>34</v>
      </c>
      <c r="S13" s="19">
        <v>33</v>
      </c>
      <c r="T13" s="19">
        <v>29</v>
      </c>
      <c r="U13" s="19">
        <v>35</v>
      </c>
      <c r="V13" s="19">
        <v>32</v>
      </c>
      <c r="W13" s="19">
        <v>20</v>
      </c>
      <c r="X13" s="19">
        <v>25</v>
      </c>
      <c r="Y13" s="19">
        <v>27</v>
      </c>
      <c r="Z13" s="19">
        <v>32</v>
      </c>
      <c r="AA13" s="19">
        <v>40</v>
      </c>
      <c r="AB13" s="19">
        <v>29</v>
      </c>
      <c r="AC13" s="19">
        <v>21</v>
      </c>
      <c r="AD13" s="19">
        <v>24</v>
      </c>
      <c r="AE13" s="19">
        <v>26</v>
      </c>
      <c r="AF13" s="19">
        <v>23</v>
      </c>
    </row>
    <row r="14" spans="1:32" s="1" customFormat="1" ht="10.35" customHeight="1" x14ac:dyDescent="0.2">
      <c r="A14" s="16" t="s">
        <v>8</v>
      </c>
      <c r="B14" s="17">
        <f t="shared" ref="B14:K14" si="9">SUM(B15:B18)</f>
        <v>30</v>
      </c>
      <c r="C14" s="17">
        <f t="shared" si="9"/>
        <v>35</v>
      </c>
      <c r="D14" s="17">
        <f t="shared" si="9"/>
        <v>22</v>
      </c>
      <c r="E14" s="17">
        <f t="shared" si="9"/>
        <v>0</v>
      </c>
      <c r="F14" s="17">
        <f t="shared" si="9"/>
        <v>15</v>
      </c>
      <c r="G14" s="17">
        <f t="shared" si="9"/>
        <v>54</v>
      </c>
      <c r="H14" s="17">
        <f t="shared" si="9"/>
        <v>80</v>
      </c>
      <c r="I14" s="17">
        <f t="shared" si="9"/>
        <v>84</v>
      </c>
      <c r="J14" s="17">
        <f t="shared" si="9"/>
        <v>68</v>
      </c>
      <c r="K14" s="17">
        <f t="shared" si="9"/>
        <v>43</v>
      </c>
      <c r="L14" s="17">
        <f>SUM(L15:L18)</f>
        <v>46</v>
      </c>
      <c r="M14" s="17">
        <v>44</v>
      </c>
      <c r="N14" s="17">
        <v>40</v>
      </c>
      <c r="O14" s="17">
        <v>39</v>
      </c>
      <c r="P14" s="17">
        <v>43</v>
      </c>
      <c r="Q14" s="17">
        <f t="shared" ref="Q14:W14" si="10">SUM(Q15:Q18)</f>
        <v>38</v>
      </c>
      <c r="R14" s="17">
        <f t="shared" si="10"/>
        <v>55</v>
      </c>
      <c r="S14" s="17">
        <f t="shared" si="10"/>
        <v>72</v>
      </c>
      <c r="T14" s="17">
        <f t="shared" si="10"/>
        <v>77</v>
      </c>
      <c r="U14" s="17">
        <f t="shared" si="10"/>
        <v>84</v>
      </c>
      <c r="V14" s="17">
        <f t="shared" si="10"/>
        <v>105</v>
      </c>
      <c r="W14" s="17">
        <f t="shared" si="10"/>
        <v>101</v>
      </c>
      <c r="X14" s="17">
        <v>115</v>
      </c>
      <c r="Y14" s="17">
        <v>113</v>
      </c>
      <c r="Z14" s="17">
        <v>133</v>
      </c>
      <c r="AA14" s="17">
        <v>134</v>
      </c>
      <c r="AB14" s="17">
        <v>125</v>
      </c>
      <c r="AC14" s="17">
        <v>110</v>
      </c>
      <c r="AD14" s="17">
        <v>110</v>
      </c>
      <c r="AE14" s="17">
        <v>113</v>
      </c>
      <c r="AF14" s="17">
        <v>97</v>
      </c>
    </row>
    <row r="15" spans="1:32" s="1" customFormat="1" ht="10.35" customHeight="1" x14ac:dyDescent="0.2">
      <c r="A15" s="18" t="s">
        <v>11</v>
      </c>
      <c r="B15" s="19">
        <v>7</v>
      </c>
      <c r="C15" s="19">
        <v>11</v>
      </c>
      <c r="D15" s="19">
        <v>6</v>
      </c>
      <c r="E15" s="19" t="s">
        <v>1</v>
      </c>
      <c r="F15" s="19">
        <v>1</v>
      </c>
      <c r="G15" s="19">
        <v>4</v>
      </c>
      <c r="H15" s="19">
        <v>6</v>
      </c>
      <c r="I15" s="19">
        <v>5</v>
      </c>
      <c r="J15" s="19">
        <v>5</v>
      </c>
      <c r="K15" s="19">
        <v>4</v>
      </c>
      <c r="L15" s="19">
        <v>4</v>
      </c>
      <c r="M15" s="19">
        <v>4</v>
      </c>
      <c r="N15" s="19">
        <v>3</v>
      </c>
      <c r="O15" s="19">
        <v>2</v>
      </c>
      <c r="P15" s="19">
        <v>4</v>
      </c>
      <c r="Q15" s="19">
        <v>3</v>
      </c>
      <c r="R15" s="19">
        <v>3</v>
      </c>
      <c r="S15" s="19">
        <v>5</v>
      </c>
      <c r="T15" s="19">
        <v>4</v>
      </c>
      <c r="U15" s="19">
        <v>5</v>
      </c>
      <c r="V15" s="19">
        <v>4</v>
      </c>
      <c r="W15" s="19">
        <v>5</v>
      </c>
      <c r="X15" s="19">
        <v>7</v>
      </c>
      <c r="Y15" s="19">
        <v>4</v>
      </c>
      <c r="Z15" s="19">
        <v>5</v>
      </c>
      <c r="AA15" s="19">
        <v>16</v>
      </c>
      <c r="AB15" s="19">
        <v>8</v>
      </c>
      <c r="AC15" s="19">
        <v>7</v>
      </c>
      <c r="AD15" s="19">
        <v>6</v>
      </c>
      <c r="AE15" s="19">
        <v>6</v>
      </c>
      <c r="AF15" s="19">
        <v>5</v>
      </c>
    </row>
    <row r="16" spans="1:32" s="1" customFormat="1" ht="10.35" customHeight="1" x14ac:dyDescent="0.2">
      <c r="A16" s="18" t="s">
        <v>15</v>
      </c>
      <c r="B16" s="19">
        <v>23</v>
      </c>
      <c r="C16" s="19">
        <v>24</v>
      </c>
      <c r="D16" s="19">
        <v>16</v>
      </c>
      <c r="E16" s="19" t="s">
        <v>1</v>
      </c>
      <c r="F16" s="19">
        <v>14</v>
      </c>
      <c r="G16" s="19">
        <v>24</v>
      </c>
      <c r="H16" s="19">
        <v>30</v>
      </c>
      <c r="I16" s="19">
        <v>22</v>
      </c>
      <c r="J16" s="19">
        <v>18</v>
      </c>
      <c r="K16" s="19">
        <v>10</v>
      </c>
      <c r="L16" s="19">
        <v>14</v>
      </c>
      <c r="M16" s="19">
        <v>11</v>
      </c>
      <c r="N16" s="19">
        <v>12</v>
      </c>
      <c r="O16" s="19">
        <v>11</v>
      </c>
      <c r="P16" s="19">
        <v>13</v>
      </c>
      <c r="Q16" s="19">
        <v>11</v>
      </c>
      <c r="R16" s="19">
        <v>19</v>
      </c>
      <c r="S16" s="19">
        <v>17</v>
      </c>
      <c r="T16" s="19">
        <v>21</v>
      </c>
      <c r="U16" s="19">
        <v>17</v>
      </c>
      <c r="V16" s="19">
        <v>11</v>
      </c>
      <c r="W16" s="19">
        <v>7</v>
      </c>
      <c r="X16" s="19">
        <v>10</v>
      </c>
      <c r="Y16" s="19">
        <v>10</v>
      </c>
      <c r="Z16" s="19">
        <v>11</v>
      </c>
      <c r="AA16" s="19">
        <v>11</v>
      </c>
      <c r="AB16" s="19">
        <v>8</v>
      </c>
      <c r="AC16" s="19">
        <v>6</v>
      </c>
      <c r="AD16" s="19">
        <v>13</v>
      </c>
      <c r="AE16" s="19">
        <v>13</v>
      </c>
      <c r="AF16" s="19">
        <v>13</v>
      </c>
    </row>
    <row r="17" spans="1:32" s="1" customFormat="1" ht="10.35" customHeight="1" x14ac:dyDescent="0.2">
      <c r="A17" s="18" t="s">
        <v>18</v>
      </c>
      <c r="B17" s="19" t="s">
        <v>1</v>
      </c>
      <c r="C17" s="19" t="s">
        <v>1</v>
      </c>
      <c r="D17" s="19" t="s">
        <v>1</v>
      </c>
      <c r="E17" s="19" t="s">
        <v>1</v>
      </c>
      <c r="F17" s="19" t="s">
        <v>1</v>
      </c>
      <c r="G17" s="19">
        <v>19</v>
      </c>
      <c r="H17" s="19">
        <v>35</v>
      </c>
      <c r="I17" s="19">
        <v>47</v>
      </c>
      <c r="J17" s="19">
        <v>36</v>
      </c>
      <c r="K17" s="19">
        <v>18</v>
      </c>
      <c r="L17" s="19">
        <v>18</v>
      </c>
      <c r="M17" s="19">
        <v>16</v>
      </c>
      <c r="N17" s="19">
        <v>16</v>
      </c>
      <c r="O17" s="19">
        <v>17</v>
      </c>
      <c r="P17" s="19">
        <v>19</v>
      </c>
      <c r="Q17" s="19">
        <v>19</v>
      </c>
      <c r="R17" s="19">
        <v>30</v>
      </c>
      <c r="S17" s="19">
        <v>42</v>
      </c>
      <c r="T17" s="19">
        <v>42</v>
      </c>
      <c r="U17" s="19">
        <v>47</v>
      </c>
      <c r="V17" s="19">
        <v>66</v>
      </c>
      <c r="W17" s="19">
        <v>66</v>
      </c>
      <c r="X17" s="19">
        <v>65</v>
      </c>
      <c r="Y17" s="19">
        <v>62</v>
      </c>
      <c r="Z17" s="19">
        <v>70</v>
      </c>
      <c r="AA17" s="19">
        <v>65</v>
      </c>
      <c r="AB17" s="19">
        <v>57</v>
      </c>
      <c r="AC17" s="19">
        <v>40</v>
      </c>
      <c r="AD17" s="19">
        <v>40</v>
      </c>
      <c r="AE17" s="19">
        <v>35</v>
      </c>
      <c r="AF17" s="19">
        <v>26</v>
      </c>
    </row>
    <row r="18" spans="1:32" s="1" customFormat="1" ht="10.35" customHeight="1" x14ac:dyDescent="0.2">
      <c r="A18" s="18" t="s">
        <v>12</v>
      </c>
      <c r="B18" s="19" t="s">
        <v>1</v>
      </c>
      <c r="C18" s="19" t="s">
        <v>1</v>
      </c>
      <c r="D18" s="19" t="s">
        <v>1</v>
      </c>
      <c r="E18" s="19" t="s">
        <v>1</v>
      </c>
      <c r="F18" s="19" t="s">
        <v>1</v>
      </c>
      <c r="G18" s="19">
        <v>7</v>
      </c>
      <c r="H18" s="19">
        <v>9</v>
      </c>
      <c r="I18" s="19">
        <v>10</v>
      </c>
      <c r="J18" s="19">
        <v>9</v>
      </c>
      <c r="K18" s="19">
        <v>11</v>
      </c>
      <c r="L18" s="19">
        <v>10</v>
      </c>
      <c r="M18" s="19">
        <v>13</v>
      </c>
      <c r="N18" s="19">
        <v>9</v>
      </c>
      <c r="O18" s="19">
        <v>9</v>
      </c>
      <c r="P18" s="19">
        <v>7</v>
      </c>
      <c r="Q18" s="19">
        <v>5</v>
      </c>
      <c r="R18" s="19">
        <v>3</v>
      </c>
      <c r="S18" s="19">
        <v>8</v>
      </c>
      <c r="T18" s="19">
        <v>10</v>
      </c>
      <c r="U18" s="19">
        <v>15</v>
      </c>
      <c r="V18" s="19">
        <v>24</v>
      </c>
      <c r="W18" s="19">
        <v>23</v>
      </c>
      <c r="X18" s="19">
        <v>33</v>
      </c>
      <c r="Y18" s="19">
        <v>37</v>
      </c>
      <c r="Z18" s="19">
        <v>47</v>
      </c>
      <c r="AA18" s="19">
        <v>42</v>
      </c>
      <c r="AB18" s="19">
        <v>52</v>
      </c>
      <c r="AC18" s="19">
        <v>57</v>
      </c>
      <c r="AD18" s="19">
        <v>51</v>
      </c>
      <c r="AE18" s="19">
        <v>59</v>
      </c>
      <c r="AF18" s="19">
        <v>53</v>
      </c>
    </row>
    <row r="19" spans="1:32" s="1" customFormat="1" ht="10.35" customHeight="1" x14ac:dyDescent="0.2">
      <c r="A19" s="14" t="s">
        <v>5</v>
      </c>
      <c r="B19" s="15">
        <f t="shared" ref="B19:K19" si="11">SUM(B20:B21)</f>
        <v>10</v>
      </c>
      <c r="C19" s="15">
        <f t="shared" si="11"/>
        <v>10</v>
      </c>
      <c r="D19" s="15">
        <f t="shared" si="11"/>
        <v>10</v>
      </c>
      <c r="E19" s="15">
        <f t="shared" si="11"/>
        <v>0</v>
      </c>
      <c r="F19" s="15">
        <f t="shared" si="11"/>
        <v>17</v>
      </c>
      <c r="G19" s="15">
        <f t="shared" si="11"/>
        <v>7</v>
      </c>
      <c r="H19" s="15">
        <f t="shared" si="11"/>
        <v>9</v>
      </c>
      <c r="I19" s="15">
        <f t="shared" si="11"/>
        <v>8</v>
      </c>
      <c r="J19" s="15">
        <f t="shared" si="11"/>
        <v>10</v>
      </c>
      <c r="K19" s="15">
        <f t="shared" si="11"/>
        <v>12</v>
      </c>
      <c r="L19" s="15">
        <f>SUM(L20:L21)</f>
        <v>22</v>
      </c>
      <c r="M19" s="15">
        <v>36</v>
      </c>
      <c r="N19" s="15">
        <v>47</v>
      </c>
      <c r="O19" s="15">
        <v>61</v>
      </c>
      <c r="P19" s="15">
        <v>69</v>
      </c>
      <c r="Q19" s="15">
        <f t="shared" ref="Q19:X19" si="12">Q20+Q21</f>
        <v>71</v>
      </c>
      <c r="R19" s="15">
        <f t="shared" si="12"/>
        <v>74</v>
      </c>
      <c r="S19" s="15">
        <f t="shared" si="12"/>
        <v>75</v>
      </c>
      <c r="T19" s="15">
        <f t="shared" si="12"/>
        <v>81</v>
      </c>
      <c r="U19" s="15">
        <f t="shared" si="12"/>
        <v>81</v>
      </c>
      <c r="V19" s="15">
        <f t="shared" si="12"/>
        <v>83</v>
      </c>
      <c r="W19" s="15">
        <f t="shared" si="12"/>
        <v>93</v>
      </c>
      <c r="X19" s="15">
        <f t="shared" si="12"/>
        <v>117</v>
      </c>
      <c r="Y19" s="15">
        <f t="shared" ref="Y19:AF19" si="13">Y20+Y21+Y22</f>
        <v>131</v>
      </c>
      <c r="Z19" s="15">
        <f t="shared" si="13"/>
        <v>139</v>
      </c>
      <c r="AA19" s="15">
        <f t="shared" si="13"/>
        <v>143</v>
      </c>
      <c r="AB19" s="15">
        <f t="shared" si="13"/>
        <v>173</v>
      </c>
      <c r="AC19" s="15">
        <f t="shared" si="13"/>
        <v>174</v>
      </c>
      <c r="AD19" s="15">
        <f t="shared" si="13"/>
        <v>174</v>
      </c>
      <c r="AE19" s="15">
        <f t="shared" si="13"/>
        <v>194</v>
      </c>
      <c r="AF19" s="15">
        <f t="shared" si="13"/>
        <v>123</v>
      </c>
    </row>
    <row r="20" spans="1:32" s="1" customFormat="1" ht="10.35" customHeight="1" x14ac:dyDescent="0.2">
      <c r="A20" s="16" t="s">
        <v>13</v>
      </c>
      <c r="B20" s="19">
        <v>10</v>
      </c>
      <c r="C20" s="19">
        <v>8</v>
      </c>
      <c r="D20" s="19">
        <v>10</v>
      </c>
      <c r="E20" s="19" t="s">
        <v>1</v>
      </c>
      <c r="F20" s="19">
        <v>14</v>
      </c>
      <c r="G20" s="19">
        <v>7</v>
      </c>
      <c r="H20" s="19">
        <v>9</v>
      </c>
      <c r="I20" s="19">
        <v>8</v>
      </c>
      <c r="J20" s="19">
        <v>10</v>
      </c>
      <c r="K20" s="19">
        <v>8</v>
      </c>
      <c r="L20" s="19">
        <v>19</v>
      </c>
      <c r="M20" s="19">
        <v>33</v>
      </c>
      <c r="N20" s="19">
        <v>39</v>
      </c>
      <c r="O20" s="19">
        <v>52</v>
      </c>
      <c r="P20" s="19">
        <v>58</v>
      </c>
      <c r="Q20" s="19">
        <v>60</v>
      </c>
      <c r="R20" s="19">
        <v>64</v>
      </c>
      <c r="S20" s="19">
        <v>69</v>
      </c>
      <c r="T20" s="19">
        <v>76</v>
      </c>
      <c r="U20" s="19">
        <v>74</v>
      </c>
      <c r="V20" s="19">
        <v>72</v>
      </c>
      <c r="W20" s="19">
        <v>78</v>
      </c>
      <c r="X20" s="19">
        <v>97</v>
      </c>
      <c r="Y20" s="19">
        <v>110</v>
      </c>
      <c r="Z20" s="19">
        <v>120</v>
      </c>
      <c r="AA20" s="19">
        <v>121</v>
      </c>
      <c r="AB20" s="19">
        <v>145</v>
      </c>
      <c r="AC20" s="19">
        <v>148</v>
      </c>
      <c r="AD20" s="19">
        <v>141</v>
      </c>
      <c r="AE20" s="19">
        <v>163</v>
      </c>
      <c r="AF20" s="19">
        <v>84</v>
      </c>
    </row>
    <row r="21" spans="1:32" s="1" customFormat="1" ht="10.35" customHeight="1" x14ac:dyDescent="0.2">
      <c r="A21" s="16" t="s">
        <v>14</v>
      </c>
      <c r="B21" s="19" t="s">
        <v>1</v>
      </c>
      <c r="C21" s="19">
        <v>2</v>
      </c>
      <c r="D21" s="19" t="s">
        <v>1</v>
      </c>
      <c r="E21" s="19" t="s">
        <v>1</v>
      </c>
      <c r="F21" s="19">
        <v>3</v>
      </c>
      <c r="G21" s="19" t="s">
        <v>1</v>
      </c>
      <c r="H21" s="19" t="s">
        <v>1</v>
      </c>
      <c r="I21" s="19" t="s">
        <v>1</v>
      </c>
      <c r="J21" s="19" t="s">
        <v>1</v>
      </c>
      <c r="K21" s="19">
        <v>4</v>
      </c>
      <c r="L21" s="19">
        <v>3</v>
      </c>
      <c r="M21" s="19">
        <v>3</v>
      </c>
      <c r="N21" s="19">
        <v>8</v>
      </c>
      <c r="O21" s="19">
        <v>9</v>
      </c>
      <c r="P21" s="19">
        <v>11</v>
      </c>
      <c r="Q21" s="19">
        <v>11</v>
      </c>
      <c r="R21" s="19">
        <v>10</v>
      </c>
      <c r="S21" s="19">
        <v>6</v>
      </c>
      <c r="T21" s="19">
        <v>5</v>
      </c>
      <c r="U21" s="19">
        <v>7</v>
      </c>
      <c r="V21" s="19">
        <v>11</v>
      </c>
      <c r="W21" s="19">
        <v>15</v>
      </c>
      <c r="X21" s="19">
        <v>20</v>
      </c>
      <c r="Y21" s="19">
        <v>3</v>
      </c>
      <c r="Z21" s="19">
        <v>2</v>
      </c>
      <c r="AA21" s="19">
        <v>3</v>
      </c>
      <c r="AB21" s="19">
        <v>6</v>
      </c>
      <c r="AC21" s="19">
        <v>11</v>
      </c>
      <c r="AD21" s="19">
        <v>13</v>
      </c>
      <c r="AE21" s="19">
        <v>13</v>
      </c>
      <c r="AF21" s="19">
        <v>9</v>
      </c>
    </row>
    <row r="22" spans="1:32" s="1" customFormat="1" ht="10.35" customHeight="1" x14ac:dyDescent="0.25">
      <c r="A22" s="16" t="s">
        <v>24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31" t="s">
        <v>19</v>
      </c>
      <c r="R22" s="25" t="s">
        <v>1</v>
      </c>
      <c r="S22" s="25" t="s">
        <v>1</v>
      </c>
      <c r="T22" s="25" t="s">
        <v>1</v>
      </c>
      <c r="U22" s="25" t="s">
        <v>1</v>
      </c>
      <c r="V22" s="25" t="s">
        <v>1</v>
      </c>
      <c r="W22" s="25" t="s">
        <v>1</v>
      </c>
      <c r="X22" s="25" t="s">
        <v>1</v>
      </c>
      <c r="Y22" s="19">
        <v>18</v>
      </c>
      <c r="Z22" s="19">
        <v>17</v>
      </c>
      <c r="AA22" s="19">
        <v>19</v>
      </c>
      <c r="AB22" s="19">
        <v>22</v>
      </c>
      <c r="AC22" s="19">
        <v>15</v>
      </c>
      <c r="AD22" s="19">
        <v>20</v>
      </c>
      <c r="AE22" s="19">
        <v>18</v>
      </c>
      <c r="AF22" s="19">
        <v>30</v>
      </c>
    </row>
    <row r="23" spans="1:32" s="1" customFormat="1" ht="3" customHeight="1" x14ac:dyDescent="0.2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s="1" customFormat="1" ht="8.25" customHeight="1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30"/>
      <c r="AA24" s="30"/>
      <c r="AB24" s="30"/>
      <c r="AC24" s="30"/>
      <c r="AD24" s="30"/>
      <c r="AE24" s="30"/>
      <c r="AF24" s="30"/>
    </row>
    <row r="25" spans="1:32" s="1" customFormat="1" ht="11.1" customHeight="1" x14ac:dyDescent="0.2">
      <c r="A25" s="10" t="s">
        <v>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 t="s">
        <v>21</v>
      </c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s="1" customFormat="1" ht="11.1" customHeight="1" x14ac:dyDescent="0.2">
      <c r="A26" s="11" t="s">
        <v>2</v>
      </c>
      <c r="B26" s="12">
        <v>1990</v>
      </c>
      <c r="C26" s="12">
        <v>1991</v>
      </c>
      <c r="D26" s="12">
        <v>1992</v>
      </c>
      <c r="E26" s="12">
        <v>1993</v>
      </c>
      <c r="F26" s="12">
        <v>1994</v>
      </c>
      <c r="G26" s="12">
        <v>1995</v>
      </c>
      <c r="H26" s="12">
        <v>1996</v>
      </c>
      <c r="I26" s="12">
        <v>1997</v>
      </c>
      <c r="J26" s="12">
        <v>1998</v>
      </c>
      <c r="K26" s="12">
        <v>1999</v>
      </c>
      <c r="L26" s="12">
        <v>2000</v>
      </c>
      <c r="M26" s="12">
        <v>2001</v>
      </c>
      <c r="N26" s="12">
        <v>2002</v>
      </c>
      <c r="O26" s="12">
        <v>2003</v>
      </c>
      <c r="P26" s="12">
        <v>2004</v>
      </c>
      <c r="Q26" s="12">
        <v>2005</v>
      </c>
      <c r="R26" s="12">
        <v>2006</v>
      </c>
      <c r="S26" s="12">
        <v>2007</v>
      </c>
      <c r="T26" s="12">
        <v>2008</v>
      </c>
      <c r="U26" s="12">
        <v>2009</v>
      </c>
      <c r="V26" s="12">
        <v>2010</v>
      </c>
      <c r="W26" s="12">
        <v>2011</v>
      </c>
      <c r="X26" s="12">
        <v>2012</v>
      </c>
      <c r="Y26" s="12">
        <v>2013</v>
      </c>
      <c r="Z26" s="12">
        <v>2014</v>
      </c>
      <c r="AA26" s="12">
        <v>2015</v>
      </c>
      <c r="AB26" s="12">
        <v>2016</v>
      </c>
      <c r="AC26" s="12">
        <v>2017</v>
      </c>
      <c r="AD26" s="12">
        <v>2018</v>
      </c>
      <c r="AE26" s="12">
        <v>2019</v>
      </c>
      <c r="AF26" s="12">
        <v>2020</v>
      </c>
    </row>
    <row r="27" spans="1:32" s="1" customFormat="1" ht="3" customHeight="1" x14ac:dyDescent="0.2">
      <c r="A27" s="1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" customFormat="1" ht="10.35" customHeight="1" x14ac:dyDescent="0.25">
      <c r="A28" s="14" t="s">
        <v>0</v>
      </c>
      <c r="B28" s="24">
        <f t="shared" ref="B28:K28" si="14">B29+B40</f>
        <v>3006</v>
      </c>
      <c r="C28" s="24">
        <f t="shared" si="14"/>
        <v>3802</v>
      </c>
      <c r="D28" s="24">
        <f t="shared" si="14"/>
        <v>3985</v>
      </c>
      <c r="E28" s="24">
        <f>E29</f>
        <v>2525</v>
      </c>
      <c r="F28" s="24">
        <f t="shared" si="14"/>
        <v>6903</v>
      </c>
      <c r="G28" s="24">
        <f t="shared" si="14"/>
        <v>3515</v>
      </c>
      <c r="H28" s="24">
        <f t="shared" si="14"/>
        <v>4744</v>
      </c>
      <c r="I28" s="24">
        <f t="shared" si="14"/>
        <v>3856</v>
      </c>
      <c r="J28" s="24">
        <f t="shared" si="14"/>
        <v>4282</v>
      </c>
      <c r="K28" s="24">
        <f t="shared" si="14"/>
        <v>3537</v>
      </c>
      <c r="L28" s="24">
        <f>L29+L40</f>
        <v>4168</v>
      </c>
      <c r="M28" s="24">
        <f>M29+M40</f>
        <v>6145</v>
      </c>
      <c r="N28" s="24">
        <f>N29+N40</f>
        <v>7139</v>
      </c>
      <c r="O28" s="24">
        <v>9265</v>
      </c>
      <c r="P28" s="24">
        <v>10907</v>
      </c>
      <c r="Q28" s="24">
        <f t="shared" ref="Q28:AB28" si="15">+Q29+Q40</f>
        <v>11526</v>
      </c>
      <c r="R28" s="24">
        <f t="shared" si="15"/>
        <v>12695</v>
      </c>
      <c r="S28" s="24">
        <f t="shared" si="15"/>
        <v>13380</v>
      </c>
      <c r="T28" s="24">
        <f t="shared" si="15"/>
        <v>14033</v>
      </c>
      <c r="U28" s="24">
        <f t="shared" si="15"/>
        <v>14504</v>
      </c>
      <c r="V28" s="24">
        <f t="shared" si="15"/>
        <v>14150</v>
      </c>
      <c r="W28" s="24">
        <f t="shared" si="15"/>
        <v>16338</v>
      </c>
      <c r="X28" s="24">
        <f t="shared" si="15"/>
        <v>20246</v>
      </c>
      <c r="Y28" s="24">
        <f t="shared" si="15"/>
        <v>23423</v>
      </c>
      <c r="Z28" s="24">
        <f t="shared" si="15"/>
        <v>25223</v>
      </c>
      <c r="AA28" s="24">
        <f t="shared" ref="AA28" si="16">+AA29+AA40</f>
        <v>25359</v>
      </c>
      <c r="AB28" s="24">
        <f t="shared" si="15"/>
        <v>30005</v>
      </c>
      <c r="AC28" s="24">
        <f t="shared" ref="AC28:AD28" si="17">+AC29+AC40</f>
        <v>29077</v>
      </c>
      <c r="AD28" s="24">
        <f t="shared" si="17"/>
        <v>29479</v>
      </c>
      <c r="AE28" s="24">
        <f t="shared" ref="AE28:AF28" si="18">+AE29+AE40</f>
        <v>36372</v>
      </c>
      <c r="AF28" s="24">
        <f t="shared" si="18"/>
        <v>22251</v>
      </c>
    </row>
    <row r="29" spans="1:32" s="1" customFormat="1" ht="10.35" customHeight="1" x14ac:dyDescent="0.25">
      <c r="A29" s="14" t="s">
        <v>3</v>
      </c>
      <c r="B29" s="24">
        <f t="shared" ref="B29:K29" si="19">B30+B34+B35</f>
        <v>1581</v>
      </c>
      <c r="C29" s="24">
        <f t="shared" si="19"/>
        <v>2245</v>
      </c>
      <c r="D29" s="24">
        <f t="shared" si="19"/>
        <v>2663</v>
      </c>
      <c r="E29" s="24">
        <f t="shared" si="19"/>
        <v>2525</v>
      </c>
      <c r="F29" s="24">
        <f t="shared" si="19"/>
        <v>4335</v>
      </c>
      <c r="G29" s="24">
        <f t="shared" si="19"/>
        <v>2596</v>
      </c>
      <c r="H29" s="24">
        <f t="shared" si="19"/>
        <v>3407</v>
      </c>
      <c r="I29" s="24">
        <f t="shared" si="19"/>
        <v>2642</v>
      </c>
      <c r="J29" s="24">
        <f t="shared" si="19"/>
        <v>2964</v>
      </c>
      <c r="K29" s="24">
        <f t="shared" si="19"/>
        <v>2576</v>
      </c>
      <c r="L29" s="24">
        <f>L30+L34+L35</f>
        <v>2007</v>
      </c>
      <c r="M29" s="24">
        <f>M30+M34+M35</f>
        <v>1678</v>
      </c>
      <c r="N29" s="24">
        <f>N30+N34+N35</f>
        <v>1322</v>
      </c>
      <c r="O29" s="24">
        <v>1610</v>
      </c>
      <c r="P29" s="24">
        <v>1400</v>
      </c>
      <c r="Q29" s="24">
        <f t="shared" ref="Q29:Y29" si="20">+Q30+Q34+Q35</f>
        <v>1788</v>
      </c>
      <c r="R29" s="24">
        <f t="shared" si="20"/>
        <v>2066</v>
      </c>
      <c r="S29" s="24">
        <f t="shared" si="20"/>
        <v>1781</v>
      </c>
      <c r="T29" s="24">
        <f t="shared" si="20"/>
        <v>1442</v>
      </c>
      <c r="U29" s="24">
        <f t="shared" si="20"/>
        <v>1780</v>
      </c>
      <c r="V29" s="24">
        <f t="shared" si="20"/>
        <v>1853</v>
      </c>
      <c r="W29" s="24">
        <f t="shared" si="20"/>
        <v>2420</v>
      </c>
      <c r="X29" s="24">
        <f t="shared" si="20"/>
        <v>2523</v>
      </c>
      <c r="Y29" s="24">
        <f t="shared" si="20"/>
        <v>2963</v>
      </c>
      <c r="Z29" s="24">
        <f t="shared" ref="Z29:AE29" si="21">+Z30+Z34+Z35</f>
        <v>3228</v>
      </c>
      <c r="AA29" s="24">
        <f t="shared" si="21"/>
        <v>2894</v>
      </c>
      <c r="AB29" s="24">
        <f t="shared" si="21"/>
        <v>2504</v>
      </c>
      <c r="AC29" s="24">
        <f t="shared" si="21"/>
        <v>2751</v>
      </c>
      <c r="AD29" s="24">
        <f t="shared" si="21"/>
        <v>2487</v>
      </c>
      <c r="AE29" s="24">
        <f t="shared" si="21"/>
        <v>1633</v>
      </c>
      <c r="AF29" s="24">
        <f t="shared" ref="AF29" si="22">+AF30+AF34+AF35</f>
        <v>1351</v>
      </c>
    </row>
    <row r="30" spans="1:32" s="1" customFormat="1" ht="10.35" customHeight="1" x14ac:dyDescent="0.25">
      <c r="A30" s="16" t="s">
        <v>6</v>
      </c>
      <c r="B30" s="25">
        <f t="shared" ref="B30:K30" si="23">SUM(B31:B33)</f>
        <v>1370</v>
      </c>
      <c r="C30" s="25">
        <f t="shared" si="23"/>
        <v>2040</v>
      </c>
      <c r="D30" s="25">
        <f t="shared" si="23"/>
        <v>2538</v>
      </c>
      <c r="E30" s="25">
        <f t="shared" si="23"/>
        <v>2477</v>
      </c>
      <c r="F30" s="25">
        <f t="shared" si="23"/>
        <v>4061</v>
      </c>
      <c r="G30" s="25">
        <f t="shared" si="23"/>
        <v>1572</v>
      </c>
      <c r="H30" s="25">
        <f t="shared" si="23"/>
        <v>2022</v>
      </c>
      <c r="I30" s="25">
        <f t="shared" si="23"/>
        <v>1908</v>
      </c>
      <c r="J30" s="25">
        <f t="shared" si="23"/>
        <v>2333</v>
      </c>
      <c r="K30" s="25">
        <f t="shared" si="23"/>
        <v>2241</v>
      </c>
      <c r="L30" s="25">
        <f>SUM(L31:L33)</f>
        <v>1639</v>
      </c>
      <c r="M30" s="25">
        <f>SUM(M31:M33)</f>
        <v>1317</v>
      </c>
      <c r="N30" s="25">
        <f>SUM(N31:N33)</f>
        <v>971</v>
      </c>
      <c r="O30" s="25">
        <v>1243</v>
      </c>
      <c r="P30" s="25">
        <v>1002</v>
      </c>
      <c r="Q30" s="25">
        <f t="shared" ref="Q30:W30" si="24">+SUM(Q31:Q33)</f>
        <v>1412</v>
      </c>
      <c r="R30" s="25">
        <f t="shared" si="24"/>
        <v>1429</v>
      </c>
      <c r="S30" s="25">
        <f t="shared" si="24"/>
        <v>1086</v>
      </c>
      <c r="T30" s="25">
        <f t="shared" si="24"/>
        <v>765</v>
      </c>
      <c r="U30" s="25">
        <f t="shared" si="24"/>
        <v>1008</v>
      </c>
      <c r="V30" s="25">
        <f t="shared" si="24"/>
        <v>868</v>
      </c>
      <c r="W30" s="25">
        <f t="shared" si="24"/>
        <v>1515</v>
      </c>
      <c r="X30" s="25">
        <v>1513</v>
      </c>
      <c r="Y30" s="25">
        <v>1848</v>
      </c>
      <c r="Z30" s="25">
        <v>1945</v>
      </c>
      <c r="AA30" s="25">
        <v>1685</v>
      </c>
      <c r="AB30" s="25">
        <v>1442</v>
      </c>
      <c r="AC30" s="25">
        <v>1902</v>
      </c>
      <c r="AD30" s="25">
        <v>1640</v>
      </c>
      <c r="AE30" s="25">
        <v>789</v>
      </c>
      <c r="AF30" s="25">
        <v>596</v>
      </c>
    </row>
    <row r="31" spans="1:32" s="1" customFormat="1" ht="10.35" customHeight="1" x14ac:dyDescent="0.25">
      <c r="A31" s="18" t="s">
        <v>9</v>
      </c>
      <c r="B31" s="25">
        <v>849</v>
      </c>
      <c r="C31" s="25">
        <v>1394</v>
      </c>
      <c r="D31" s="25">
        <v>1755</v>
      </c>
      <c r="E31" s="25">
        <v>1224</v>
      </c>
      <c r="F31" s="25">
        <v>1731</v>
      </c>
      <c r="G31" s="25">
        <v>1083</v>
      </c>
      <c r="H31" s="25">
        <v>1373</v>
      </c>
      <c r="I31" s="25">
        <v>693</v>
      </c>
      <c r="J31" s="25">
        <v>334</v>
      </c>
      <c r="K31" s="25">
        <v>1216</v>
      </c>
      <c r="L31" s="25">
        <v>950</v>
      </c>
      <c r="M31" s="25">
        <v>838</v>
      </c>
      <c r="N31" s="25">
        <v>425</v>
      </c>
      <c r="O31" s="25">
        <v>124</v>
      </c>
      <c r="P31" s="25">
        <v>119</v>
      </c>
      <c r="Q31" s="25">
        <v>237</v>
      </c>
      <c r="R31" s="25" t="s">
        <v>1</v>
      </c>
      <c r="S31" s="25" t="s">
        <v>1</v>
      </c>
      <c r="T31" s="25" t="s">
        <v>1</v>
      </c>
      <c r="U31" s="25" t="s">
        <v>1</v>
      </c>
      <c r="V31" s="25">
        <v>6</v>
      </c>
      <c r="W31" s="25">
        <v>57</v>
      </c>
      <c r="X31" s="25">
        <v>134</v>
      </c>
      <c r="Y31" s="25">
        <v>120</v>
      </c>
      <c r="Z31" s="25">
        <v>147</v>
      </c>
      <c r="AA31" s="25">
        <v>267</v>
      </c>
      <c r="AB31" s="25">
        <v>267</v>
      </c>
      <c r="AC31" s="25">
        <v>1091</v>
      </c>
      <c r="AD31" s="25">
        <v>824</v>
      </c>
      <c r="AE31" s="25">
        <v>256</v>
      </c>
      <c r="AF31" s="25">
        <v>256</v>
      </c>
    </row>
    <row r="32" spans="1:32" s="1" customFormat="1" ht="10.35" customHeight="1" x14ac:dyDescent="0.25">
      <c r="A32" s="18" t="s">
        <v>10</v>
      </c>
      <c r="B32" s="25">
        <v>521</v>
      </c>
      <c r="C32" s="25">
        <v>646</v>
      </c>
      <c r="D32" s="25">
        <v>783</v>
      </c>
      <c r="E32" s="25">
        <v>1253</v>
      </c>
      <c r="F32" s="25">
        <v>2330</v>
      </c>
      <c r="G32" s="25">
        <v>489</v>
      </c>
      <c r="H32" s="25">
        <v>649</v>
      </c>
      <c r="I32" s="25">
        <v>1002</v>
      </c>
      <c r="J32" s="25">
        <v>805</v>
      </c>
      <c r="K32" s="25">
        <v>576</v>
      </c>
      <c r="L32" s="25">
        <v>505</v>
      </c>
      <c r="M32" s="25">
        <v>435</v>
      </c>
      <c r="N32" s="25">
        <v>458</v>
      </c>
      <c r="O32" s="25">
        <v>1071</v>
      </c>
      <c r="P32" s="25">
        <v>791</v>
      </c>
      <c r="Q32" s="25">
        <v>953</v>
      </c>
      <c r="R32" s="25">
        <v>667</v>
      </c>
      <c r="S32" s="25">
        <v>495</v>
      </c>
      <c r="T32" s="25">
        <v>662</v>
      </c>
      <c r="U32" s="25">
        <v>660</v>
      </c>
      <c r="V32" s="25">
        <v>626</v>
      </c>
      <c r="W32" s="25">
        <v>681</v>
      </c>
      <c r="X32" s="25">
        <v>694</v>
      </c>
      <c r="Y32" s="25">
        <v>646</v>
      </c>
      <c r="Z32" s="25">
        <v>566</v>
      </c>
      <c r="AA32" s="25">
        <v>454</v>
      </c>
      <c r="AB32" s="25">
        <v>482</v>
      </c>
      <c r="AC32" s="25">
        <v>384</v>
      </c>
      <c r="AD32" s="25">
        <v>567</v>
      </c>
      <c r="AE32" s="25">
        <v>533</v>
      </c>
      <c r="AF32" s="25">
        <v>340</v>
      </c>
    </row>
    <row r="33" spans="1:32" s="1" customFormat="1" ht="10.35" customHeight="1" x14ac:dyDescent="0.25">
      <c r="A33" s="18" t="s">
        <v>23</v>
      </c>
      <c r="B33" s="25" t="s">
        <v>1</v>
      </c>
      <c r="C33" s="25" t="s">
        <v>1</v>
      </c>
      <c r="D33" s="25" t="s">
        <v>1</v>
      </c>
      <c r="E33" s="25" t="s">
        <v>1</v>
      </c>
      <c r="F33" s="25" t="s">
        <v>1</v>
      </c>
      <c r="G33" s="25" t="s">
        <v>1</v>
      </c>
      <c r="H33" s="25" t="s">
        <v>1</v>
      </c>
      <c r="I33" s="25">
        <v>213</v>
      </c>
      <c r="J33" s="25">
        <v>1194</v>
      </c>
      <c r="K33" s="25">
        <v>449</v>
      </c>
      <c r="L33" s="25">
        <v>184</v>
      </c>
      <c r="M33" s="25">
        <v>44</v>
      </c>
      <c r="N33" s="25">
        <v>88</v>
      </c>
      <c r="O33" s="25">
        <v>48</v>
      </c>
      <c r="P33" s="25">
        <v>92</v>
      </c>
      <c r="Q33" s="25">
        <v>222</v>
      </c>
      <c r="R33" s="25">
        <v>762</v>
      </c>
      <c r="S33" s="25">
        <v>591</v>
      </c>
      <c r="T33" s="25">
        <v>103</v>
      </c>
      <c r="U33" s="25">
        <v>348</v>
      </c>
      <c r="V33" s="25">
        <v>236</v>
      </c>
      <c r="W33" s="25">
        <v>777</v>
      </c>
      <c r="X33" s="25">
        <v>685</v>
      </c>
      <c r="Y33" s="25">
        <v>1082</v>
      </c>
      <c r="Z33" s="25">
        <v>1232</v>
      </c>
      <c r="AA33" s="25">
        <v>964</v>
      </c>
      <c r="AB33" s="25">
        <v>693</v>
      </c>
      <c r="AC33" s="25">
        <v>427</v>
      </c>
      <c r="AD33" s="25">
        <v>249</v>
      </c>
      <c r="AE33" s="25" t="s">
        <v>1</v>
      </c>
      <c r="AF33" s="25" t="s">
        <v>1</v>
      </c>
    </row>
    <row r="34" spans="1:32" s="1" customFormat="1" ht="10.35" customHeight="1" x14ac:dyDescent="0.25">
      <c r="A34" s="16" t="s">
        <v>7</v>
      </c>
      <c r="B34" s="25">
        <v>65</v>
      </c>
      <c r="C34" s="25">
        <v>58</v>
      </c>
      <c r="D34" s="25">
        <v>45</v>
      </c>
      <c r="E34" s="25">
        <v>48</v>
      </c>
      <c r="F34" s="25">
        <v>68</v>
      </c>
      <c r="G34" s="25">
        <v>47</v>
      </c>
      <c r="H34" s="25">
        <v>70</v>
      </c>
      <c r="I34" s="25">
        <v>69</v>
      </c>
      <c r="J34" s="25">
        <v>46</v>
      </c>
      <c r="K34" s="25">
        <v>47</v>
      </c>
      <c r="L34" s="25">
        <v>47</v>
      </c>
      <c r="M34" s="25">
        <v>54</v>
      </c>
      <c r="N34" s="25">
        <v>54</v>
      </c>
      <c r="O34" s="25">
        <v>76</v>
      </c>
      <c r="P34" s="25">
        <v>111</v>
      </c>
      <c r="Q34" s="25">
        <v>119</v>
      </c>
      <c r="R34" s="25">
        <v>138</v>
      </c>
      <c r="S34" s="25">
        <v>140</v>
      </c>
      <c r="T34" s="25">
        <v>125</v>
      </c>
      <c r="U34" s="25">
        <v>162</v>
      </c>
      <c r="V34" s="25">
        <v>143</v>
      </c>
      <c r="W34" s="26">
        <v>83</v>
      </c>
      <c r="X34" s="26">
        <v>113</v>
      </c>
      <c r="Y34" s="26">
        <v>187</v>
      </c>
      <c r="Z34" s="26">
        <v>200</v>
      </c>
      <c r="AA34" s="26">
        <v>238</v>
      </c>
      <c r="AB34" s="26">
        <v>183</v>
      </c>
      <c r="AC34" s="26">
        <v>141</v>
      </c>
      <c r="AD34" s="26">
        <v>152</v>
      </c>
      <c r="AE34" s="26">
        <v>178</v>
      </c>
      <c r="AF34" s="26">
        <v>151</v>
      </c>
    </row>
    <row r="35" spans="1:32" s="1" customFormat="1" ht="10.35" customHeight="1" x14ac:dyDescent="0.25">
      <c r="A35" s="16" t="s">
        <v>8</v>
      </c>
      <c r="B35" s="25">
        <f t="shared" ref="B35:K35" si="25">SUM(B36:B39)</f>
        <v>146</v>
      </c>
      <c r="C35" s="25">
        <f t="shared" si="25"/>
        <v>147</v>
      </c>
      <c r="D35" s="25">
        <f t="shared" si="25"/>
        <v>80</v>
      </c>
      <c r="E35" s="25">
        <f t="shared" si="25"/>
        <v>0</v>
      </c>
      <c r="F35" s="25">
        <f t="shared" si="25"/>
        <v>206</v>
      </c>
      <c r="G35" s="25">
        <f t="shared" si="25"/>
        <v>977</v>
      </c>
      <c r="H35" s="25">
        <f t="shared" si="25"/>
        <v>1315</v>
      </c>
      <c r="I35" s="25">
        <f t="shared" si="25"/>
        <v>665</v>
      </c>
      <c r="J35" s="25">
        <f t="shared" si="25"/>
        <v>585</v>
      </c>
      <c r="K35" s="25">
        <f t="shared" si="25"/>
        <v>288</v>
      </c>
      <c r="L35" s="25">
        <f>SUM(L36:L39)</f>
        <v>321</v>
      </c>
      <c r="M35" s="25">
        <f>SUM(M36:M39)</f>
        <v>307</v>
      </c>
      <c r="N35" s="25">
        <f>SUM(N36:N39)</f>
        <v>297</v>
      </c>
      <c r="O35" s="25">
        <v>291</v>
      </c>
      <c r="P35" s="25">
        <v>287</v>
      </c>
      <c r="Q35" s="25">
        <f t="shared" ref="Q35:W35" si="26">+SUM(Q36:Q39)</f>
        <v>257</v>
      </c>
      <c r="R35" s="25">
        <f t="shared" si="26"/>
        <v>499</v>
      </c>
      <c r="S35" s="25">
        <f t="shared" si="26"/>
        <v>555</v>
      </c>
      <c r="T35" s="25">
        <f t="shared" si="26"/>
        <v>552</v>
      </c>
      <c r="U35" s="25">
        <f t="shared" si="26"/>
        <v>610</v>
      </c>
      <c r="V35" s="25">
        <f t="shared" si="26"/>
        <v>842</v>
      </c>
      <c r="W35" s="25">
        <f t="shared" si="26"/>
        <v>822</v>
      </c>
      <c r="X35" s="25">
        <v>897</v>
      </c>
      <c r="Y35" s="25">
        <v>928</v>
      </c>
      <c r="Z35" s="25">
        <v>1083</v>
      </c>
      <c r="AA35" s="25">
        <v>971</v>
      </c>
      <c r="AB35" s="25">
        <v>879</v>
      </c>
      <c r="AC35" s="25">
        <v>708</v>
      </c>
      <c r="AD35" s="25">
        <v>695</v>
      </c>
      <c r="AE35" s="25">
        <v>666</v>
      </c>
      <c r="AF35" s="25">
        <v>604</v>
      </c>
    </row>
    <row r="36" spans="1:32" s="1" customFormat="1" ht="10.35" customHeight="1" x14ac:dyDescent="0.25">
      <c r="A36" s="18" t="s">
        <v>11</v>
      </c>
      <c r="B36" s="25">
        <v>5</v>
      </c>
      <c r="C36" s="25">
        <v>14</v>
      </c>
      <c r="D36" s="25">
        <v>2</v>
      </c>
      <c r="E36" s="25" t="s">
        <v>1</v>
      </c>
      <c r="F36" s="25" t="s">
        <v>1</v>
      </c>
      <c r="G36" s="25">
        <v>3</v>
      </c>
      <c r="H36" s="25">
        <v>5</v>
      </c>
      <c r="I36" s="25">
        <v>4</v>
      </c>
      <c r="J36" s="25">
        <v>5</v>
      </c>
      <c r="K36" s="25">
        <v>4</v>
      </c>
      <c r="L36" s="25">
        <v>4</v>
      </c>
      <c r="M36" s="25">
        <v>2</v>
      </c>
      <c r="N36" s="25">
        <v>2</v>
      </c>
      <c r="O36" s="25" t="s">
        <v>1</v>
      </c>
      <c r="P36" s="25">
        <v>1</v>
      </c>
      <c r="Q36" s="25" t="s">
        <v>1</v>
      </c>
      <c r="R36" s="25" t="s">
        <v>1</v>
      </c>
      <c r="S36" s="25" t="s">
        <v>1</v>
      </c>
      <c r="T36" s="25" t="s">
        <v>1</v>
      </c>
      <c r="U36" s="25">
        <v>1</v>
      </c>
      <c r="V36" s="25">
        <v>1</v>
      </c>
      <c r="W36" s="25">
        <v>2</v>
      </c>
      <c r="X36" s="25">
        <v>2</v>
      </c>
      <c r="Y36" s="25" t="s">
        <v>1</v>
      </c>
      <c r="Z36" s="25">
        <v>2</v>
      </c>
      <c r="AA36" s="25">
        <v>26</v>
      </c>
      <c r="AB36" s="25">
        <v>11</v>
      </c>
      <c r="AC36" s="25">
        <v>11</v>
      </c>
      <c r="AD36" s="25">
        <v>6</v>
      </c>
      <c r="AE36" s="25">
        <v>6</v>
      </c>
      <c r="AF36" s="25">
        <v>9</v>
      </c>
    </row>
    <row r="37" spans="1:32" s="1" customFormat="1" ht="10.35" customHeight="1" x14ac:dyDescent="0.25">
      <c r="A37" s="18" t="s">
        <v>15</v>
      </c>
      <c r="B37" s="25">
        <v>141</v>
      </c>
      <c r="C37" s="25">
        <v>133</v>
      </c>
      <c r="D37" s="25">
        <v>78</v>
      </c>
      <c r="E37" s="25" t="s">
        <v>1</v>
      </c>
      <c r="F37" s="25">
        <v>206</v>
      </c>
      <c r="G37" s="25">
        <v>702</v>
      </c>
      <c r="H37" s="25">
        <v>868</v>
      </c>
      <c r="I37" s="25">
        <v>136</v>
      </c>
      <c r="J37" s="25">
        <v>105</v>
      </c>
      <c r="K37" s="25">
        <v>54</v>
      </c>
      <c r="L37" s="25">
        <v>98</v>
      </c>
      <c r="M37" s="25">
        <v>73</v>
      </c>
      <c r="N37" s="25">
        <v>73</v>
      </c>
      <c r="O37" s="25">
        <v>72</v>
      </c>
      <c r="P37" s="25">
        <v>83</v>
      </c>
      <c r="Q37" s="25">
        <v>64</v>
      </c>
      <c r="R37" s="25">
        <v>125</v>
      </c>
      <c r="S37" s="25">
        <v>88</v>
      </c>
      <c r="T37" s="25">
        <v>74</v>
      </c>
      <c r="U37" s="25">
        <v>78</v>
      </c>
      <c r="V37" s="25">
        <v>66</v>
      </c>
      <c r="W37" s="25">
        <v>52</v>
      </c>
      <c r="X37" s="25">
        <v>103</v>
      </c>
      <c r="Y37" s="25">
        <v>85</v>
      </c>
      <c r="Z37" s="25">
        <v>78</v>
      </c>
      <c r="AA37" s="25">
        <v>67</v>
      </c>
      <c r="AB37" s="25">
        <v>56</v>
      </c>
      <c r="AC37" s="25">
        <v>45</v>
      </c>
      <c r="AD37" s="25">
        <v>79</v>
      </c>
      <c r="AE37" s="25">
        <v>76</v>
      </c>
      <c r="AF37" s="25">
        <v>78</v>
      </c>
    </row>
    <row r="38" spans="1:32" s="1" customFormat="1" ht="10.35" customHeight="1" x14ac:dyDescent="0.25">
      <c r="A38" s="18" t="s">
        <v>18</v>
      </c>
      <c r="B38" s="25" t="s">
        <v>1</v>
      </c>
      <c r="C38" s="25" t="s">
        <v>1</v>
      </c>
      <c r="D38" s="25" t="s">
        <v>1</v>
      </c>
      <c r="E38" s="25" t="s">
        <v>1</v>
      </c>
      <c r="F38" s="25" t="s">
        <v>1</v>
      </c>
      <c r="G38" s="25">
        <v>254</v>
      </c>
      <c r="H38" s="25">
        <v>414</v>
      </c>
      <c r="I38" s="25">
        <v>487</v>
      </c>
      <c r="J38" s="25">
        <v>438</v>
      </c>
      <c r="K38" s="25">
        <v>170</v>
      </c>
      <c r="L38" s="25">
        <v>176</v>
      </c>
      <c r="M38" s="25">
        <v>182</v>
      </c>
      <c r="N38" s="25">
        <v>182</v>
      </c>
      <c r="O38" s="25">
        <v>179</v>
      </c>
      <c r="P38" s="25">
        <v>176</v>
      </c>
      <c r="Q38" s="25">
        <v>175</v>
      </c>
      <c r="R38" s="25">
        <v>339</v>
      </c>
      <c r="S38" s="25">
        <v>442</v>
      </c>
      <c r="T38" s="25">
        <v>423</v>
      </c>
      <c r="U38" s="25">
        <v>475</v>
      </c>
      <c r="V38" s="25">
        <v>709</v>
      </c>
      <c r="W38" s="25">
        <v>705</v>
      </c>
      <c r="X38" s="25">
        <v>700</v>
      </c>
      <c r="Y38" s="25">
        <v>722</v>
      </c>
      <c r="Z38" s="25">
        <v>856</v>
      </c>
      <c r="AA38" s="25">
        <v>762</v>
      </c>
      <c r="AB38" s="25">
        <v>674</v>
      </c>
      <c r="AC38" s="25">
        <v>500</v>
      </c>
      <c r="AD38" s="25">
        <v>497</v>
      </c>
      <c r="AE38" s="25">
        <v>449</v>
      </c>
      <c r="AF38" s="25">
        <v>394</v>
      </c>
    </row>
    <row r="39" spans="1:32" s="1" customFormat="1" ht="10.35" customHeight="1" x14ac:dyDescent="0.25">
      <c r="A39" s="18" t="s">
        <v>12</v>
      </c>
      <c r="B39" s="25" t="s">
        <v>1</v>
      </c>
      <c r="C39" s="25" t="s">
        <v>1</v>
      </c>
      <c r="D39" s="25" t="s">
        <v>1</v>
      </c>
      <c r="E39" s="25" t="s">
        <v>1</v>
      </c>
      <c r="F39" s="25" t="s">
        <v>1</v>
      </c>
      <c r="G39" s="25">
        <v>18</v>
      </c>
      <c r="H39" s="25">
        <v>28</v>
      </c>
      <c r="I39" s="25">
        <v>38</v>
      </c>
      <c r="J39" s="25">
        <v>37</v>
      </c>
      <c r="K39" s="25">
        <v>60</v>
      </c>
      <c r="L39" s="25">
        <v>43</v>
      </c>
      <c r="M39" s="25">
        <v>50</v>
      </c>
      <c r="N39" s="25">
        <v>40</v>
      </c>
      <c r="O39" s="25">
        <v>40</v>
      </c>
      <c r="P39" s="25">
        <v>27</v>
      </c>
      <c r="Q39" s="25">
        <v>18</v>
      </c>
      <c r="R39" s="25">
        <v>35</v>
      </c>
      <c r="S39" s="25">
        <v>25</v>
      </c>
      <c r="T39" s="25">
        <v>55</v>
      </c>
      <c r="U39" s="25">
        <v>56</v>
      </c>
      <c r="V39" s="25">
        <v>66</v>
      </c>
      <c r="W39" s="25">
        <v>63</v>
      </c>
      <c r="X39" s="25">
        <v>92</v>
      </c>
      <c r="Y39" s="25">
        <v>121</v>
      </c>
      <c r="Z39" s="25">
        <v>147</v>
      </c>
      <c r="AA39" s="25">
        <v>116</v>
      </c>
      <c r="AB39" s="25">
        <v>138</v>
      </c>
      <c r="AC39" s="25">
        <v>152</v>
      </c>
      <c r="AD39" s="25">
        <v>113</v>
      </c>
      <c r="AE39" s="25">
        <v>135</v>
      </c>
      <c r="AF39" s="25">
        <v>123</v>
      </c>
    </row>
    <row r="40" spans="1:32" s="1" customFormat="1" ht="10.35" customHeight="1" x14ac:dyDescent="0.25">
      <c r="A40" s="14" t="s">
        <v>5</v>
      </c>
      <c r="B40" s="24">
        <f t="shared" ref="B40:K40" si="27">SUM(B41:B42)</f>
        <v>1425</v>
      </c>
      <c r="C40" s="24">
        <f t="shared" si="27"/>
        <v>1557</v>
      </c>
      <c r="D40" s="24">
        <f t="shared" si="27"/>
        <v>1322</v>
      </c>
      <c r="E40" s="24" t="s">
        <v>1</v>
      </c>
      <c r="F40" s="24">
        <f t="shared" si="27"/>
        <v>2568</v>
      </c>
      <c r="G40" s="24">
        <f t="shared" si="27"/>
        <v>919</v>
      </c>
      <c r="H40" s="24">
        <f t="shared" si="27"/>
        <v>1337</v>
      </c>
      <c r="I40" s="24">
        <f t="shared" si="27"/>
        <v>1214</v>
      </c>
      <c r="J40" s="24">
        <f t="shared" si="27"/>
        <v>1318</v>
      </c>
      <c r="K40" s="24">
        <f t="shared" si="27"/>
        <v>961</v>
      </c>
      <c r="L40" s="24">
        <f>SUM(L41:L42)</f>
        <v>2161</v>
      </c>
      <c r="M40" s="24">
        <f>SUM(M41:M42)</f>
        <v>4467</v>
      </c>
      <c r="N40" s="24">
        <f>SUM(N41:N42)</f>
        <v>5817</v>
      </c>
      <c r="O40" s="24">
        <v>7655</v>
      </c>
      <c r="P40" s="24">
        <v>9507</v>
      </c>
      <c r="Q40" s="24">
        <f t="shared" ref="Q40:X40" si="28">+Q41+Q42</f>
        <v>9738</v>
      </c>
      <c r="R40" s="24">
        <f t="shared" si="28"/>
        <v>10629</v>
      </c>
      <c r="S40" s="24">
        <f t="shared" si="28"/>
        <v>11599</v>
      </c>
      <c r="T40" s="24">
        <f t="shared" si="28"/>
        <v>12591</v>
      </c>
      <c r="U40" s="24">
        <f t="shared" si="28"/>
        <v>12724</v>
      </c>
      <c r="V40" s="24">
        <f t="shared" si="28"/>
        <v>12297</v>
      </c>
      <c r="W40" s="24">
        <f t="shared" si="28"/>
        <v>13918</v>
      </c>
      <c r="X40" s="24">
        <f t="shared" si="28"/>
        <v>17723</v>
      </c>
      <c r="Y40" s="24">
        <f t="shared" ref="Y40:AF40" si="29">+SUM(Y41:Y43)</f>
        <v>20460</v>
      </c>
      <c r="Z40" s="24">
        <f t="shared" si="29"/>
        <v>21995</v>
      </c>
      <c r="AA40" s="24">
        <f t="shared" si="29"/>
        <v>22465</v>
      </c>
      <c r="AB40" s="24">
        <f t="shared" si="29"/>
        <v>27501</v>
      </c>
      <c r="AC40" s="24">
        <f t="shared" si="29"/>
        <v>26326</v>
      </c>
      <c r="AD40" s="24">
        <f t="shared" si="29"/>
        <v>26992</v>
      </c>
      <c r="AE40" s="24">
        <f t="shared" si="29"/>
        <v>34739</v>
      </c>
      <c r="AF40" s="24">
        <f t="shared" si="29"/>
        <v>20900</v>
      </c>
    </row>
    <row r="41" spans="1:32" s="1" customFormat="1" ht="10.35" customHeight="1" x14ac:dyDescent="0.25">
      <c r="A41" s="16" t="s">
        <v>13</v>
      </c>
      <c r="B41" s="25">
        <v>1425</v>
      </c>
      <c r="C41" s="25">
        <v>1554</v>
      </c>
      <c r="D41" s="25">
        <v>1322</v>
      </c>
      <c r="E41" s="25" t="s">
        <v>1</v>
      </c>
      <c r="F41" s="25">
        <v>2435</v>
      </c>
      <c r="G41" s="25">
        <v>919</v>
      </c>
      <c r="H41" s="25">
        <v>1337</v>
      </c>
      <c r="I41" s="25">
        <v>1214</v>
      </c>
      <c r="J41" s="25">
        <v>1318</v>
      </c>
      <c r="K41" s="25">
        <v>913</v>
      </c>
      <c r="L41" s="25">
        <v>2133</v>
      </c>
      <c r="M41" s="25">
        <v>4315</v>
      </c>
      <c r="N41" s="25">
        <v>5190</v>
      </c>
      <c r="O41" s="25">
        <v>7022</v>
      </c>
      <c r="P41" s="25">
        <v>9069</v>
      </c>
      <c r="Q41" s="25">
        <v>9711</v>
      </c>
      <c r="R41" s="25">
        <v>10397</v>
      </c>
      <c r="S41" s="25">
        <v>11309</v>
      </c>
      <c r="T41" s="25">
        <v>12193</v>
      </c>
      <c r="U41" s="25">
        <v>12311</v>
      </c>
      <c r="V41" s="25">
        <v>11574</v>
      </c>
      <c r="W41" s="25">
        <v>12741</v>
      </c>
      <c r="X41" s="25">
        <v>1409</v>
      </c>
      <c r="Y41" s="25">
        <v>19147</v>
      </c>
      <c r="Z41" s="25">
        <v>20721</v>
      </c>
      <c r="AA41" s="25">
        <v>21144</v>
      </c>
      <c r="AB41" s="25">
        <v>25800</v>
      </c>
      <c r="AC41" s="25">
        <v>25061</v>
      </c>
      <c r="AD41" s="25">
        <v>24649</v>
      </c>
      <c r="AE41" s="25">
        <v>32274</v>
      </c>
      <c r="AF41" s="25">
        <v>16015</v>
      </c>
    </row>
    <row r="42" spans="1:32" s="1" customFormat="1" ht="10.35" customHeight="1" x14ac:dyDescent="0.25">
      <c r="A42" s="16" t="s">
        <v>14</v>
      </c>
      <c r="B42" s="25" t="s">
        <v>1</v>
      </c>
      <c r="C42" s="25">
        <v>3</v>
      </c>
      <c r="D42" s="25" t="s">
        <v>1</v>
      </c>
      <c r="E42" s="25" t="s">
        <v>1</v>
      </c>
      <c r="F42" s="25">
        <v>133</v>
      </c>
      <c r="G42" s="25" t="s">
        <v>1</v>
      </c>
      <c r="H42" s="25" t="s">
        <v>1</v>
      </c>
      <c r="I42" s="25" t="s">
        <v>1</v>
      </c>
      <c r="J42" s="25" t="s">
        <v>1</v>
      </c>
      <c r="K42" s="25">
        <v>48</v>
      </c>
      <c r="L42" s="25">
        <v>28</v>
      </c>
      <c r="M42" s="25">
        <v>152</v>
      </c>
      <c r="N42" s="25">
        <v>627</v>
      </c>
      <c r="O42" s="25">
        <v>633</v>
      </c>
      <c r="P42" s="25">
        <v>438</v>
      </c>
      <c r="Q42" s="25">
        <v>27</v>
      </c>
      <c r="R42" s="25">
        <v>232</v>
      </c>
      <c r="S42" s="25">
        <v>290</v>
      </c>
      <c r="T42" s="25">
        <v>398</v>
      </c>
      <c r="U42" s="25">
        <v>413</v>
      </c>
      <c r="V42" s="25">
        <v>723</v>
      </c>
      <c r="W42" s="25">
        <v>1177</v>
      </c>
      <c r="X42" s="25">
        <v>16314</v>
      </c>
      <c r="Y42" s="25">
        <v>48</v>
      </c>
      <c r="Z42" s="25">
        <v>7</v>
      </c>
      <c r="AA42" s="25">
        <v>17</v>
      </c>
      <c r="AB42" s="25">
        <v>25</v>
      </c>
      <c r="AC42" s="25">
        <v>51</v>
      </c>
      <c r="AD42" s="25">
        <v>101</v>
      </c>
      <c r="AE42" s="25">
        <v>95</v>
      </c>
      <c r="AF42" s="25">
        <v>164</v>
      </c>
    </row>
    <row r="43" spans="1:32" s="1" customFormat="1" ht="10.35" customHeight="1" x14ac:dyDescent="0.25">
      <c r="A43" s="16" t="s">
        <v>24</v>
      </c>
      <c r="B43" s="25" t="s">
        <v>19</v>
      </c>
      <c r="C43" s="25" t="s">
        <v>19</v>
      </c>
      <c r="D43" s="25" t="s">
        <v>19</v>
      </c>
      <c r="E43" s="25" t="s">
        <v>19</v>
      </c>
      <c r="F43" s="25" t="s">
        <v>19</v>
      </c>
      <c r="G43" s="25" t="s">
        <v>19</v>
      </c>
      <c r="H43" s="25" t="s">
        <v>19</v>
      </c>
      <c r="I43" s="25" t="s">
        <v>19</v>
      </c>
      <c r="J43" s="25" t="s">
        <v>19</v>
      </c>
      <c r="K43" s="25" t="s">
        <v>19</v>
      </c>
      <c r="L43" s="25" t="s">
        <v>19</v>
      </c>
      <c r="M43" s="25" t="s">
        <v>19</v>
      </c>
      <c r="N43" s="25" t="s">
        <v>19</v>
      </c>
      <c r="O43" s="25" t="s">
        <v>19</v>
      </c>
      <c r="P43" s="25" t="s">
        <v>19</v>
      </c>
      <c r="Q43" s="25" t="s">
        <v>19</v>
      </c>
      <c r="R43" s="25" t="s">
        <v>1</v>
      </c>
      <c r="S43" s="25" t="s">
        <v>1</v>
      </c>
      <c r="T43" s="25" t="s">
        <v>1</v>
      </c>
      <c r="U43" s="25" t="s">
        <v>1</v>
      </c>
      <c r="V43" s="25" t="s">
        <v>1</v>
      </c>
      <c r="W43" s="25" t="s">
        <v>1</v>
      </c>
      <c r="X43" s="25" t="s">
        <v>1</v>
      </c>
      <c r="Y43" s="25">
        <v>1265</v>
      </c>
      <c r="Z43" s="25">
        <v>1267</v>
      </c>
      <c r="AA43" s="25">
        <v>1304</v>
      </c>
      <c r="AB43" s="25">
        <v>1676</v>
      </c>
      <c r="AC43" s="25">
        <v>1214</v>
      </c>
      <c r="AD43" s="25">
        <v>2242</v>
      </c>
      <c r="AE43" s="25">
        <v>2370</v>
      </c>
      <c r="AF43" s="25">
        <v>4721</v>
      </c>
    </row>
    <row r="44" spans="1:32" s="1" customFormat="1" ht="3" customHeight="1" x14ac:dyDescent="0.2">
      <c r="A44" s="2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s="1" customFormat="1" ht="7.5" customHeight="1" x14ac:dyDescent="0.2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30"/>
      <c r="AA45" s="30"/>
      <c r="AB45" s="30"/>
      <c r="AC45" s="30"/>
      <c r="AD45" s="30"/>
      <c r="AE45" s="30"/>
      <c r="AF45" s="30"/>
    </row>
    <row r="46" spans="1:32" s="1" customFormat="1" ht="13.9" customHeight="1" x14ac:dyDescent="0.2">
      <c r="A46" s="10" t="s">
        <v>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 t="s">
        <v>22</v>
      </c>
      <c r="X46" s="33"/>
      <c r="Y46" s="33"/>
      <c r="Z46" s="33"/>
      <c r="AA46" s="33"/>
      <c r="AB46" s="33"/>
      <c r="AC46" s="33"/>
      <c r="AD46" s="33"/>
      <c r="AE46" s="33"/>
      <c r="AF46" s="33"/>
    </row>
    <row r="47" spans="1:32" s="1" customFormat="1" ht="11.1" customHeight="1" x14ac:dyDescent="0.2">
      <c r="A47" s="11" t="s">
        <v>2</v>
      </c>
      <c r="B47" s="12">
        <v>1990</v>
      </c>
      <c r="C47" s="12">
        <v>1991</v>
      </c>
      <c r="D47" s="12">
        <v>1992</v>
      </c>
      <c r="E47" s="12">
        <v>1993</v>
      </c>
      <c r="F47" s="12">
        <v>1994</v>
      </c>
      <c r="G47" s="12">
        <v>1995</v>
      </c>
      <c r="H47" s="12">
        <v>1996</v>
      </c>
      <c r="I47" s="12">
        <v>1997</v>
      </c>
      <c r="J47" s="12">
        <v>1998</v>
      </c>
      <c r="K47" s="12">
        <v>1999</v>
      </c>
      <c r="L47" s="12">
        <v>2000</v>
      </c>
      <c r="M47" s="12">
        <v>2001</v>
      </c>
      <c r="N47" s="12">
        <v>2002</v>
      </c>
      <c r="O47" s="12">
        <v>2003</v>
      </c>
      <c r="P47" s="12">
        <v>2004</v>
      </c>
      <c r="Q47" s="12">
        <v>2005</v>
      </c>
      <c r="R47" s="12">
        <v>2006</v>
      </c>
      <c r="S47" s="12">
        <v>2007</v>
      </c>
      <c r="T47" s="12">
        <v>2008</v>
      </c>
      <c r="U47" s="12">
        <v>2009</v>
      </c>
      <c r="V47" s="12">
        <v>2010</v>
      </c>
      <c r="W47" s="12">
        <v>2011</v>
      </c>
      <c r="X47" s="12">
        <v>2012</v>
      </c>
      <c r="Y47" s="12">
        <v>2013</v>
      </c>
      <c r="Z47" s="12">
        <v>2014</v>
      </c>
      <c r="AA47" s="12">
        <v>2015</v>
      </c>
      <c r="AB47" s="12">
        <v>2016</v>
      </c>
      <c r="AC47" s="12">
        <v>2017</v>
      </c>
      <c r="AD47" s="12">
        <v>2018</v>
      </c>
      <c r="AE47" s="12">
        <v>2019</v>
      </c>
      <c r="AF47" s="12">
        <v>2020</v>
      </c>
    </row>
    <row r="48" spans="1:32" s="1" customFormat="1" ht="3" customHeight="1" x14ac:dyDescent="0.2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s="1" customFormat="1" ht="10.35" customHeight="1" x14ac:dyDescent="0.25">
      <c r="A49" s="14" t="s">
        <v>0</v>
      </c>
      <c r="B49" s="24">
        <f t="shared" ref="B49:K49" si="30">B50+B61</f>
        <v>565465</v>
      </c>
      <c r="C49" s="24">
        <f t="shared" si="30"/>
        <v>669388</v>
      </c>
      <c r="D49" s="24">
        <f t="shared" si="30"/>
        <v>669542</v>
      </c>
      <c r="E49" s="24">
        <f t="shared" si="30"/>
        <v>346849</v>
      </c>
      <c r="F49" s="24">
        <f t="shared" si="30"/>
        <v>725922</v>
      </c>
      <c r="G49" s="24">
        <f t="shared" si="30"/>
        <v>357052</v>
      </c>
      <c r="H49" s="24">
        <f t="shared" si="30"/>
        <v>458622</v>
      </c>
      <c r="I49" s="24">
        <f t="shared" si="30"/>
        <v>362982</v>
      </c>
      <c r="J49" s="24">
        <f t="shared" si="30"/>
        <v>420371</v>
      </c>
      <c r="K49" s="24">
        <f t="shared" si="30"/>
        <v>474711</v>
      </c>
      <c r="L49" s="24">
        <f>L50+L61</f>
        <v>424561</v>
      </c>
      <c r="M49" s="24">
        <v>696357</v>
      </c>
      <c r="N49" s="24">
        <v>895937</v>
      </c>
      <c r="O49" s="24">
        <v>1192505</v>
      </c>
      <c r="P49" s="24">
        <v>1112306</v>
      </c>
      <c r="Q49" s="24">
        <f t="shared" ref="Q49:Z49" si="31">+Q50+Q61</f>
        <v>962506</v>
      </c>
      <c r="R49" s="24">
        <f t="shared" si="31"/>
        <v>1291224</v>
      </c>
      <c r="S49" s="24">
        <f t="shared" si="31"/>
        <v>894279</v>
      </c>
      <c r="T49" s="24">
        <f t="shared" si="31"/>
        <v>1103432</v>
      </c>
      <c r="U49" s="24">
        <f t="shared" si="31"/>
        <v>1539002</v>
      </c>
      <c r="V49" s="24">
        <f t="shared" si="31"/>
        <v>1545995</v>
      </c>
      <c r="W49" s="24">
        <f t="shared" si="31"/>
        <v>1689451</v>
      </c>
      <c r="X49" s="24">
        <f t="shared" si="31"/>
        <v>2146765</v>
      </c>
      <c r="Y49" s="24">
        <f t="shared" si="31"/>
        <v>2512638</v>
      </c>
      <c r="Z49" s="24">
        <f t="shared" si="31"/>
        <v>2477877</v>
      </c>
      <c r="AA49" s="24">
        <f t="shared" ref="AA49:AF49" si="32">+AA50+AA61</f>
        <v>2498035</v>
      </c>
      <c r="AB49" s="24">
        <f t="shared" si="32"/>
        <v>2894319</v>
      </c>
      <c r="AC49" s="24">
        <f t="shared" si="32"/>
        <v>2667631.56</v>
      </c>
      <c r="AD49" s="24">
        <f t="shared" si="32"/>
        <v>3841444.87</v>
      </c>
      <c r="AE49" s="24">
        <f t="shared" si="32"/>
        <v>4628941.84</v>
      </c>
      <c r="AF49" s="24">
        <f t="shared" si="32"/>
        <v>1925091.4800000002</v>
      </c>
    </row>
    <row r="50" spans="1:32" s="1" customFormat="1" ht="10.35" customHeight="1" x14ac:dyDescent="0.25">
      <c r="A50" s="14" t="s">
        <v>3</v>
      </c>
      <c r="B50" s="24">
        <f t="shared" ref="B50:K50" si="33">B51+B55+B56</f>
        <v>322916</v>
      </c>
      <c r="C50" s="24">
        <f t="shared" si="33"/>
        <v>414918</v>
      </c>
      <c r="D50" s="24">
        <f t="shared" si="33"/>
        <v>455669</v>
      </c>
      <c r="E50" s="24">
        <f t="shared" si="33"/>
        <v>346849</v>
      </c>
      <c r="F50" s="24">
        <f t="shared" si="33"/>
        <v>568700</v>
      </c>
      <c r="G50" s="24">
        <f t="shared" si="33"/>
        <v>281240</v>
      </c>
      <c r="H50" s="24">
        <f t="shared" si="33"/>
        <v>356195</v>
      </c>
      <c r="I50" s="24">
        <f t="shared" si="33"/>
        <v>269535</v>
      </c>
      <c r="J50" s="24">
        <f t="shared" si="33"/>
        <v>340290</v>
      </c>
      <c r="K50" s="24">
        <f t="shared" si="33"/>
        <v>323824</v>
      </c>
      <c r="L50" s="24">
        <f>L51+L55+L56</f>
        <v>151405</v>
      </c>
      <c r="M50" s="24">
        <v>143624</v>
      </c>
      <c r="N50" s="24">
        <v>143714</v>
      </c>
      <c r="O50" s="24">
        <v>157844</v>
      </c>
      <c r="P50" s="24">
        <v>125206</v>
      </c>
      <c r="Q50" s="24">
        <f t="shared" ref="Q50:Y50" si="34">+Q51+Q55+Q56</f>
        <v>115648</v>
      </c>
      <c r="R50" s="24">
        <f t="shared" si="34"/>
        <v>158669</v>
      </c>
      <c r="S50" s="24">
        <f t="shared" si="34"/>
        <v>137127</v>
      </c>
      <c r="T50" s="24">
        <f t="shared" si="34"/>
        <v>161644</v>
      </c>
      <c r="U50" s="24">
        <f t="shared" si="34"/>
        <v>163089</v>
      </c>
      <c r="V50" s="24">
        <f t="shared" si="34"/>
        <v>187057</v>
      </c>
      <c r="W50" s="24">
        <f t="shared" si="34"/>
        <v>227535</v>
      </c>
      <c r="X50" s="24">
        <f t="shared" si="34"/>
        <v>255401</v>
      </c>
      <c r="Y50" s="24">
        <f t="shared" si="34"/>
        <v>276530</v>
      </c>
      <c r="Z50" s="24">
        <f t="shared" ref="Z50:AE50" si="35">+Z51+Z55+Z56</f>
        <v>278470</v>
      </c>
      <c r="AA50" s="24">
        <f t="shared" si="35"/>
        <v>313646</v>
      </c>
      <c r="AB50" s="24">
        <f t="shared" si="35"/>
        <v>289694</v>
      </c>
      <c r="AC50" s="24">
        <f t="shared" si="35"/>
        <v>187030.18</v>
      </c>
      <c r="AD50" s="24">
        <f t="shared" si="35"/>
        <v>147598.5</v>
      </c>
      <c r="AE50" s="24">
        <f t="shared" si="35"/>
        <v>124037.05</v>
      </c>
      <c r="AF50" s="24">
        <f t="shared" ref="AF50" si="36">+AF51+AF55+AF56</f>
        <v>110713.04999999999</v>
      </c>
    </row>
    <row r="51" spans="1:32" s="1" customFormat="1" ht="10.35" customHeight="1" x14ac:dyDescent="0.25">
      <c r="A51" s="16" t="s">
        <v>6</v>
      </c>
      <c r="B51" s="25">
        <v>298934</v>
      </c>
      <c r="C51" s="25">
        <v>390392</v>
      </c>
      <c r="D51" s="25">
        <v>442382</v>
      </c>
      <c r="E51" s="25">
        <v>342631</v>
      </c>
      <c r="F51" s="25">
        <v>522773</v>
      </c>
      <c r="G51" s="25">
        <v>116298</v>
      </c>
      <c r="H51" s="25">
        <v>146457</v>
      </c>
      <c r="I51" s="25">
        <v>155418</v>
      </c>
      <c r="J51" s="25">
        <v>231725</v>
      </c>
      <c r="K51" s="25">
        <v>162928</v>
      </c>
      <c r="L51" s="25">
        <f>SUM(L52:L54)</f>
        <v>89989</v>
      </c>
      <c r="M51" s="25">
        <v>87128</v>
      </c>
      <c r="N51" s="25">
        <v>87348</v>
      </c>
      <c r="O51" s="25">
        <v>99585</v>
      </c>
      <c r="P51" s="25">
        <v>65699</v>
      </c>
      <c r="Q51" s="25">
        <f t="shared" ref="Q51:W51" si="37">+SUM(Q52:Q54)</f>
        <v>70268</v>
      </c>
      <c r="R51" s="25">
        <f t="shared" si="37"/>
        <v>83182</v>
      </c>
      <c r="S51" s="25">
        <f t="shared" si="37"/>
        <v>55063</v>
      </c>
      <c r="T51" s="25">
        <f t="shared" si="37"/>
        <v>71469</v>
      </c>
      <c r="U51" s="25">
        <f t="shared" si="37"/>
        <v>71979</v>
      </c>
      <c r="V51" s="25">
        <f t="shared" si="37"/>
        <v>57853</v>
      </c>
      <c r="W51" s="25">
        <f t="shared" si="37"/>
        <v>92333</v>
      </c>
      <c r="X51" s="25">
        <v>122496</v>
      </c>
      <c r="Y51" s="25">
        <v>137084</v>
      </c>
      <c r="Z51" s="25">
        <v>121392</v>
      </c>
      <c r="AA51" s="25">
        <v>127138</v>
      </c>
      <c r="AB51" s="25">
        <v>118826</v>
      </c>
      <c r="AC51" s="25">
        <v>101471.59999999999</v>
      </c>
      <c r="AD51" s="25">
        <v>64827.62</v>
      </c>
      <c r="AE51" s="25">
        <v>47962.86</v>
      </c>
      <c r="AF51" s="25">
        <v>41060.119999999995</v>
      </c>
    </row>
    <row r="52" spans="1:32" s="1" customFormat="1" ht="10.35" customHeight="1" x14ac:dyDescent="0.25">
      <c r="A52" s="18" t="s">
        <v>9</v>
      </c>
      <c r="B52" s="25">
        <v>87881</v>
      </c>
      <c r="C52" s="25">
        <v>176676</v>
      </c>
      <c r="D52" s="25">
        <v>338939</v>
      </c>
      <c r="E52" s="25">
        <v>300660</v>
      </c>
      <c r="F52" s="25">
        <v>131412</v>
      </c>
      <c r="G52" s="25">
        <v>78047</v>
      </c>
      <c r="H52" s="25">
        <v>88317</v>
      </c>
      <c r="I52" s="25">
        <v>48703</v>
      </c>
      <c r="J52" s="25">
        <v>33526</v>
      </c>
      <c r="K52" s="25">
        <v>67109</v>
      </c>
      <c r="L52" s="25">
        <v>45812</v>
      </c>
      <c r="M52" s="25">
        <v>51462</v>
      </c>
      <c r="N52" s="25">
        <v>31688</v>
      </c>
      <c r="O52" s="25">
        <v>11458</v>
      </c>
      <c r="P52" s="25">
        <v>5250</v>
      </c>
      <c r="Q52" s="25">
        <v>11139</v>
      </c>
      <c r="R52" s="25" t="s">
        <v>1</v>
      </c>
      <c r="S52" s="25" t="s">
        <v>1</v>
      </c>
      <c r="T52" s="25" t="s">
        <v>1</v>
      </c>
      <c r="U52" s="25" t="s">
        <v>1</v>
      </c>
      <c r="V52" s="25">
        <v>90</v>
      </c>
      <c r="W52" s="25">
        <v>1179</v>
      </c>
      <c r="X52" s="25">
        <v>27835</v>
      </c>
      <c r="Y52" s="25">
        <v>27654</v>
      </c>
      <c r="Z52" s="25">
        <v>5743</v>
      </c>
      <c r="AA52" s="25">
        <v>11486</v>
      </c>
      <c r="AB52" s="25">
        <v>11486</v>
      </c>
      <c r="AC52" s="25">
        <v>30900.1</v>
      </c>
      <c r="AD52" s="25">
        <v>19414</v>
      </c>
      <c r="AE52" s="25">
        <v>10342.18</v>
      </c>
      <c r="AF52" s="25">
        <v>10342.18</v>
      </c>
    </row>
    <row r="53" spans="1:32" s="1" customFormat="1" ht="10.35" customHeight="1" x14ac:dyDescent="0.25">
      <c r="A53" s="18" t="s">
        <v>10</v>
      </c>
      <c r="B53" s="25">
        <v>211053</v>
      </c>
      <c r="C53" s="25">
        <v>213716</v>
      </c>
      <c r="D53" s="25">
        <v>103443</v>
      </c>
      <c r="E53" s="25">
        <v>41971</v>
      </c>
      <c r="F53" s="25">
        <v>391361</v>
      </c>
      <c r="G53" s="25">
        <v>38251</v>
      </c>
      <c r="H53" s="25">
        <v>58140</v>
      </c>
      <c r="I53" s="25">
        <v>91659</v>
      </c>
      <c r="J53" s="25">
        <v>97464</v>
      </c>
      <c r="K53" s="25">
        <v>50636</v>
      </c>
      <c r="L53" s="25">
        <v>37285</v>
      </c>
      <c r="M53" s="25">
        <v>33391</v>
      </c>
      <c r="N53" s="25">
        <v>48115</v>
      </c>
      <c r="O53" s="25">
        <v>82627</v>
      </c>
      <c r="P53" s="25">
        <v>54259</v>
      </c>
      <c r="Q53" s="25">
        <v>55795</v>
      </c>
      <c r="R53" s="25">
        <v>44034</v>
      </c>
      <c r="S53" s="25">
        <v>39573</v>
      </c>
      <c r="T53" s="25">
        <v>69415</v>
      </c>
      <c r="U53" s="25">
        <v>59635</v>
      </c>
      <c r="V53" s="25">
        <v>49122</v>
      </c>
      <c r="W53" s="25">
        <v>58350</v>
      </c>
      <c r="X53" s="25">
        <v>64127</v>
      </c>
      <c r="Y53" s="25">
        <v>71209</v>
      </c>
      <c r="Z53" s="25">
        <v>70426</v>
      </c>
      <c r="AA53" s="25">
        <v>79527</v>
      </c>
      <c r="AB53" s="25">
        <v>78495</v>
      </c>
      <c r="AC53" s="25">
        <v>47880.02</v>
      </c>
      <c r="AD53" s="25">
        <v>35058.43</v>
      </c>
      <c r="AE53" s="25">
        <v>37620.68</v>
      </c>
      <c r="AF53" s="25">
        <v>30717.94</v>
      </c>
    </row>
    <row r="54" spans="1:32" s="1" customFormat="1" ht="10.35" customHeight="1" x14ac:dyDescent="0.25">
      <c r="A54" s="18" t="s">
        <v>23</v>
      </c>
      <c r="B54" s="25" t="s">
        <v>1</v>
      </c>
      <c r="C54" s="25" t="s">
        <v>1</v>
      </c>
      <c r="D54" s="25" t="s">
        <v>1</v>
      </c>
      <c r="E54" s="25" t="s">
        <v>1</v>
      </c>
      <c r="F54" s="25" t="s">
        <v>1</v>
      </c>
      <c r="G54" s="25" t="s">
        <v>1</v>
      </c>
      <c r="H54" s="25" t="s">
        <v>1</v>
      </c>
      <c r="I54" s="25">
        <v>15056</v>
      </c>
      <c r="J54" s="25">
        <v>100735</v>
      </c>
      <c r="K54" s="25">
        <v>45183</v>
      </c>
      <c r="L54" s="25">
        <v>6892</v>
      </c>
      <c r="M54" s="25">
        <v>2275</v>
      </c>
      <c r="N54" s="25">
        <v>7545</v>
      </c>
      <c r="O54" s="25">
        <v>5500</v>
      </c>
      <c r="P54" s="25">
        <v>6190</v>
      </c>
      <c r="Q54" s="25">
        <v>3334</v>
      </c>
      <c r="R54" s="25">
        <v>39148</v>
      </c>
      <c r="S54" s="25">
        <v>15490</v>
      </c>
      <c r="T54" s="25">
        <v>2054</v>
      </c>
      <c r="U54" s="25">
        <v>12344</v>
      </c>
      <c r="V54" s="25">
        <v>8641</v>
      </c>
      <c r="W54" s="25">
        <v>32804</v>
      </c>
      <c r="X54" s="25">
        <v>30534</v>
      </c>
      <c r="Y54" s="25">
        <v>38221</v>
      </c>
      <c r="Z54" s="25">
        <v>45223</v>
      </c>
      <c r="AA54" s="25">
        <v>36125</v>
      </c>
      <c r="AB54" s="25">
        <v>28845</v>
      </c>
      <c r="AC54" s="25">
        <v>22691.48</v>
      </c>
      <c r="AD54" s="25">
        <v>10355.19</v>
      </c>
      <c r="AE54" s="25" t="s">
        <v>1</v>
      </c>
      <c r="AF54" s="25" t="s">
        <v>1</v>
      </c>
    </row>
    <row r="55" spans="1:32" s="1" customFormat="1" ht="10.35" customHeight="1" x14ac:dyDescent="0.25">
      <c r="A55" s="16" t="s">
        <v>7</v>
      </c>
      <c r="B55" s="25">
        <v>6057</v>
      </c>
      <c r="C55" s="25">
        <v>5379</v>
      </c>
      <c r="D55" s="25">
        <v>4179</v>
      </c>
      <c r="E55" s="25">
        <v>4218</v>
      </c>
      <c r="F55" s="25">
        <v>7424</v>
      </c>
      <c r="G55" s="25">
        <v>4207</v>
      </c>
      <c r="H55" s="25">
        <v>6099</v>
      </c>
      <c r="I55" s="25">
        <v>5969</v>
      </c>
      <c r="J55" s="25">
        <v>4932</v>
      </c>
      <c r="K55" s="25">
        <v>4983</v>
      </c>
      <c r="L55" s="25">
        <v>4697</v>
      </c>
      <c r="M55" s="25">
        <v>6084</v>
      </c>
      <c r="N55" s="25">
        <v>6352</v>
      </c>
      <c r="O55" s="25">
        <v>8626</v>
      </c>
      <c r="P55" s="25">
        <v>5491</v>
      </c>
      <c r="Q55" s="25">
        <v>3911</v>
      </c>
      <c r="R55" s="25">
        <v>5639</v>
      </c>
      <c r="S55" s="25">
        <v>4788</v>
      </c>
      <c r="T55" s="25">
        <v>3536</v>
      </c>
      <c r="U55" s="25">
        <v>3937</v>
      </c>
      <c r="V55" s="25">
        <v>3294</v>
      </c>
      <c r="W55" s="25">
        <v>2573</v>
      </c>
      <c r="X55" s="25">
        <v>2726</v>
      </c>
      <c r="Y55" s="25">
        <v>4965</v>
      </c>
      <c r="Z55" s="25">
        <v>6680</v>
      </c>
      <c r="AA55" s="25">
        <v>7244</v>
      </c>
      <c r="AB55" s="25">
        <v>6230</v>
      </c>
      <c r="AC55" s="25">
        <v>4257.84</v>
      </c>
      <c r="AD55" s="25">
        <v>3622.92</v>
      </c>
      <c r="AE55" s="25">
        <v>4692.72</v>
      </c>
      <c r="AF55" s="25">
        <v>3992.78</v>
      </c>
    </row>
    <row r="56" spans="1:32" s="1" customFormat="1" ht="10.35" customHeight="1" x14ac:dyDescent="0.25">
      <c r="A56" s="16" t="s">
        <v>8</v>
      </c>
      <c r="B56" s="25">
        <f t="shared" ref="B56:K56" si="38">SUM(B57:B60)</f>
        <v>17925</v>
      </c>
      <c r="C56" s="25">
        <f t="shared" si="38"/>
        <v>19147</v>
      </c>
      <c r="D56" s="25">
        <f t="shared" si="38"/>
        <v>9108</v>
      </c>
      <c r="E56" s="25">
        <f t="shared" si="38"/>
        <v>0</v>
      </c>
      <c r="F56" s="25">
        <f t="shared" si="38"/>
        <v>38503</v>
      </c>
      <c r="G56" s="25">
        <f t="shared" si="38"/>
        <v>160735</v>
      </c>
      <c r="H56" s="25">
        <f t="shared" si="38"/>
        <v>203639</v>
      </c>
      <c r="I56" s="25">
        <f t="shared" si="38"/>
        <v>108148</v>
      </c>
      <c r="J56" s="25">
        <f t="shared" si="38"/>
        <v>103633</v>
      </c>
      <c r="K56" s="25">
        <f t="shared" si="38"/>
        <v>155913</v>
      </c>
      <c r="L56" s="25">
        <f>SUM(L57:L60)</f>
        <v>56719</v>
      </c>
      <c r="M56" s="25">
        <v>50412</v>
      </c>
      <c r="N56" s="25">
        <v>50014</v>
      </c>
      <c r="O56" s="25">
        <v>49633</v>
      </c>
      <c r="P56" s="25">
        <v>54016</v>
      </c>
      <c r="Q56" s="25">
        <f t="shared" ref="Q56:W56" si="39">+SUM(Q57:Q60)</f>
        <v>41469</v>
      </c>
      <c r="R56" s="25">
        <f t="shared" si="39"/>
        <v>69848</v>
      </c>
      <c r="S56" s="25">
        <f t="shared" si="39"/>
        <v>77276</v>
      </c>
      <c r="T56" s="25">
        <f t="shared" si="39"/>
        <v>86639</v>
      </c>
      <c r="U56" s="25">
        <f t="shared" si="39"/>
        <v>87173</v>
      </c>
      <c r="V56" s="25">
        <f t="shared" si="39"/>
        <v>125910</v>
      </c>
      <c r="W56" s="25">
        <f t="shared" si="39"/>
        <v>132629</v>
      </c>
      <c r="X56" s="25">
        <v>130179</v>
      </c>
      <c r="Y56" s="25">
        <v>134481</v>
      </c>
      <c r="Z56" s="25">
        <v>150398</v>
      </c>
      <c r="AA56" s="25">
        <v>179264</v>
      </c>
      <c r="AB56" s="25">
        <v>164638</v>
      </c>
      <c r="AC56" s="25">
        <v>81300.739999999991</v>
      </c>
      <c r="AD56" s="25">
        <v>79147.959999999992</v>
      </c>
      <c r="AE56" s="25">
        <v>71381.47</v>
      </c>
      <c r="AF56" s="25">
        <v>65660.149999999994</v>
      </c>
    </row>
    <row r="57" spans="1:32" s="1" customFormat="1" ht="10.35" customHeight="1" x14ac:dyDescent="0.25">
      <c r="A57" s="18" t="s">
        <v>11</v>
      </c>
      <c r="B57" s="25">
        <v>3074</v>
      </c>
      <c r="C57" s="25">
        <v>4800</v>
      </c>
      <c r="D57" s="25">
        <v>145</v>
      </c>
      <c r="E57" s="25" t="s">
        <v>1</v>
      </c>
      <c r="F57" s="25">
        <v>107</v>
      </c>
      <c r="G57" s="25">
        <v>2010</v>
      </c>
      <c r="H57" s="25">
        <v>3099</v>
      </c>
      <c r="I57" s="25">
        <v>2799</v>
      </c>
      <c r="J57" s="25">
        <v>2810</v>
      </c>
      <c r="K57" s="25">
        <v>2095</v>
      </c>
      <c r="L57" s="25">
        <v>2335</v>
      </c>
      <c r="M57" s="25">
        <v>2015</v>
      </c>
      <c r="N57" s="25">
        <v>2816</v>
      </c>
      <c r="O57" s="25">
        <v>1931</v>
      </c>
      <c r="P57" s="25">
        <v>3676</v>
      </c>
      <c r="Q57" s="25">
        <v>684</v>
      </c>
      <c r="R57" s="25">
        <v>1720</v>
      </c>
      <c r="S57" s="25">
        <v>2319</v>
      </c>
      <c r="T57" s="25">
        <v>1773</v>
      </c>
      <c r="U57" s="25">
        <v>2875</v>
      </c>
      <c r="V57" s="25">
        <v>2394</v>
      </c>
      <c r="W57" s="25">
        <v>1861</v>
      </c>
      <c r="X57" s="25">
        <v>2945</v>
      </c>
      <c r="Y57" s="25">
        <v>1084</v>
      </c>
      <c r="Z57" s="25">
        <v>1084</v>
      </c>
      <c r="AA57" s="25">
        <v>6092</v>
      </c>
      <c r="AB57" s="25">
        <v>3588</v>
      </c>
      <c r="AC57" s="25">
        <v>1166.82</v>
      </c>
      <c r="AD57" s="25">
        <v>1391.39</v>
      </c>
      <c r="AE57" s="25">
        <v>1537.86</v>
      </c>
      <c r="AF57" s="25">
        <v>1563.27</v>
      </c>
    </row>
    <row r="58" spans="1:32" s="1" customFormat="1" ht="10.35" customHeight="1" x14ac:dyDescent="0.25">
      <c r="A58" s="18" t="s">
        <v>15</v>
      </c>
      <c r="B58" s="25">
        <v>14851</v>
      </c>
      <c r="C58" s="25">
        <v>14347</v>
      </c>
      <c r="D58" s="25">
        <v>8963</v>
      </c>
      <c r="E58" s="25" t="s">
        <v>1</v>
      </c>
      <c r="F58" s="25">
        <v>38396</v>
      </c>
      <c r="G58" s="25">
        <v>104101</v>
      </c>
      <c r="H58" s="25">
        <v>121426</v>
      </c>
      <c r="I58" s="25">
        <v>11028</v>
      </c>
      <c r="J58" s="25">
        <v>16133</v>
      </c>
      <c r="K58" s="25">
        <v>5407</v>
      </c>
      <c r="L58" s="25">
        <v>7439</v>
      </c>
      <c r="M58" s="25">
        <v>6734</v>
      </c>
      <c r="N58" s="25">
        <v>11442</v>
      </c>
      <c r="O58" s="25">
        <v>11243</v>
      </c>
      <c r="P58" s="25">
        <v>10122</v>
      </c>
      <c r="Q58" s="25">
        <v>2511</v>
      </c>
      <c r="R58" s="25">
        <v>3044</v>
      </c>
      <c r="S58" s="25">
        <v>3542</v>
      </c>
      <c r="T58" s="25">
        <v>3516</v>
      </c>
      <c r="U58" s="25">
        <v>3032</v>
      </c>
      <c r="V58" s="25">
        <v>3580</v>
      </c>
      <c r="W58" s="25">
        <v>3071</v>
      </c>
      <c r="X58" s="25">
        <v>3702</v>
      </c>
      <c r="Y58" s="25">
        <v>3424</v>
      </c>
      <c r="Z58" s="25">
        <v>3005</v>
      </c>
      <c r="AA58" s="25">
        <v>4186</v>
      </c>
      <c r="AB58" s="25">
        <v>674</v>
      </c>
      <c r="AC58" s="25">
        <v>1824.88</v>
      </c>
      <c r="AD58" s="25">
        <v>4541.3599999999997</v>
      </c>
      <c r="AE58" s="25">
        <v>4097.28</v>
      </c>
      <c r="AF58" s="25">
        <v>4386.3</v>
      </c>
    </row>
    <row r="59" spans="1:32" s="1" customFormat="1" ht="10.35" customHeight="1" x14ac:dyDescent="0.25">
      <c r="A59" s="18" t="s">
        <v>18</v>
      </c>
      <c r="B59" s="25" t="s">
        <v>1</v>
      </c>
      <c r="C59" s="25" t="s">
        <v>1</v>
      </c>
      <c r="D59" s="25" t="s">
        <v>1</v>
      </c>
      <c r="E59" s="25" t="s">
        <v>1</v>
      </c>
      <c r="F59" s="25" t="s">
        <v>1</v>
      </c>
      <c r="G59" s="25">
        <v>53679</v>
      </c>
      <c r="H59" s="25">
        <v>77625</v>
      </c>
      <c r="I59" s="25">
        <v>89990</v>
      </c>
      <c r="J59" s="25">
        <v>80904</v>
      </c>
      <c r="K59" s="25">
        <v>100155</v>
      </c>
      <c r="L59" s="25">
        <v>43404</v>
      </c>
      <c r="M59" s="25">
        <v>36304</v>
      </c>
      <c r="N59" s="25">
        <v>32429</v>
      </c>
      <c r="O59" s="25">
        <v>32747</v>
      </c>
      <c r="P59" s="25">
        <v>39480</v>
      </c>
      <c r="Q59" s="25">
        <v>37085</v>
      </c>
      <c r="R59" s="25">
        <v>61457</v>
      </c>
      <c r="S59" s="25">
        <v>69978</v>
      </c>
      <c r="T59" s="25">
        <v>73689</v>
      </c>
      <c r="U59" s="25">
        <v>79119</v>
      </c>
      <c r="V59" s="25">
        <v>116492</v>
      </c>
      <c r="W59" s="25">
        <v>124012</v>
      </c>
      <c r="X59" s="25">
        <v>119430</v>
      </c>
      <c r="Y59" s="25">
        <v>125988</v>
      </c>
      <c r="Z59" s="25">
        <v>141574</v>
      </c>
      <c r="AA59" s="25">
        <v>164712</v>
      </c>
      <c r="AB59" s="25">
        <v>154104</v>
      </c>
      <c r="AC59" s="25">
        <v>72815.5</v>
      </c>
      <c r="AD59" s="25">
        <v>70654.12</v>
      </c>
      <c r="AE59" s="25">
        <v>62711.21</v>
      </c>
      <c r="AF59" s="25">
        <v>56923.49</v>
      </c>
    </row>
    <row r="60" spans="1:32" s="1" customFormat="1" ht="10.35" customHeight="1" x14ac:dyDescent="0.25">
      <c r="A60" s="18" t="s">
        <v>12</v>
      </c>
      <c r="B60" s="25" t="s">
        <v>1</v>
      </c>
      <c r="C60" s="25" t="s">
        <v>1</v>
      </c>
      <c r="D60" s="25" t="s">
        <v>1</v>
      </c>
      <c r="E60" s="25" t="s">
        <v>1</v>
      </c>
      <c r="F60" s="25" t="s">
        <v>1</v>
      </c>
      <c r="G60" s="25">
        <v>945</v>
      </c>
      <c r="H60" s="25">
        <v>1489</v>
      </c>
      <c r="I60" s="25">
        <v>4331</v>
      </c>
      <c r="J60" s="25">
        <v>3786</v>
      </c>
      <c r="K60" s="25">
        <v>48256</v>
      </c>
      <c r="L60" s="25">
        <v>3541</v>
      </c>
      <c r="M60" s="25">
        <v>5359</v>
      </c>
      <c r="N60" s="25">
        <v>3327</v>
      </c>
      <c r="O60" s="25">
        <v>3712</v>
      </c>
      <c r="P60" s="25">
        <v>738</v>
      </c>
      <c r="Q60" s="25">
        <v>1189</v>
      </c>
      <c r="R60" s="25">
        <v>3627</v>
      </c>
      <c r="S60" s="25">
        <v>1437</v>
      </c>
      <c r="T60" s="25">
        <v>7661</v>
      </c>
      <c r="U60" s="25">
        <v>2147</v>
      </c>
      <c r="V60" s="25">
        <v>3444</v>
      </c>
      <c r="W60" s="25">
        <v>3685</v>
      </c>
      <c r="X60" s="25">
        <v>4102</v>
      </c>
      <c r="Y60" s="25">
        <v>3985</v>
      </c>
      <c r="Z60" s="25">
        <v>4735</v>
      </c>
      <c r="AA60" s="25">
        <v>4274</v>
      </c>
      <c r="AB60" s="25">
        <v>6272</v>
      </c>
      <c r="AC60" s="25">
        <v>5493.54</v>
      </c>
      <c r="AD60" s="25">
        <v>2561.09</v>
      </c>
      <c r="AE60" s="25">
        <v>3035.12</v>
      </c>
      <c r="AF60" s="25">
        <v>2787.09</v>
      </c>
    </row>
    <row r="61" spans="1:32" s="1" customFormat="1" ht="10.35" customHeight="1" x14ac:dyDescent="0.25">
      <c r="A61" s="14" t="s">
        <v>5</v>
      </c>
      <c r="B61" s="24">
        <f t="shared" ref="B61:K61" si="40">SUM(B62:B63)</f>
        <v>242549</v>
      </c>
      <c r="C61" s="24">
        <f t="shared" si="40"/>
        <v>254470</v>
      </c>
      <c r="D61" s="24">
        <f t="shared" si="40"/>
        <v>213873</v>
      </c>
      <c r="E61" s="24">
        <f t="shared" si="40"/>
        <v>0</v>
      </c>
      <c r="F61" s="24">
        <f t="shared" si="40"/>
        <v>157222</v>
      </c>
      <c r="G61" s="24">
        <f t="shared" si="40"/>
        <v>75812</v>
      </c>
      <c r="H61" s="24">
        <f t="shared" si="40"/>
        <v>102427</v>
      </c>
      <c r="I61" s="24">
        <f t="shared" si="40"/>
        <v>93447</v>
      </c>
      <c r="J61" s="24">
        <f t="shared" si="40"/>
        <v>80081</v>
      </c>
      <c r="K61" s="24">
        <f t="shared" si="40"/>
        <v>150887</v>
      </c>
      <c r="L61" s="24">
        <f>SUM(L62:L63)</f>
        <v>273156</v>
      </c>
      <c r="M61" s="24">
        <v>552733</v>
      </c>
      <c r="N61" s="24">
        <v>752223</v>
      </c>
      <c r="O61" s="24">
        <v>1034661</v>
      </c>
      <c r="P61" s="24">
        <v>987100</v>
      </c>
      <c r="Q61" s="24">
        <f t="shared" ref="Q61:X61" si="41">+Q62+Q63</f>
        <v>846858</v>
      </c>
      <c r="R61" s="24">
        <f t="shared" si="41"/>
        <v>1132555</v>
      </c>
      <c r="S61" s="24">
        <f t="shared" si="41"/>
        <v>757152</v>
      </c>
      <c r="T61" s="24">
        <f t="shared" si="41"/>
        <v>941788</v>
      </c>
      <c r="U61" s="24">
        <f t="shared" si="41"/>
        <v>1375913</v>
      </c>
      <c r="V61" s="24">
        <f t="shared" si="41"/>
        <v>1358938</v>
      </c>
      <c r="W61" s="24">
        <f t="shared" si="41"/>
        <v>1461916</v>
      </c>
      <c r="X61" s="24">
        <f t="shared" si="41"/>
        <v>1891364</v>
      </c>
      <c r="Y61" s="24">
        <f t="shared" ref="Y61:AF61" si="42">+SUM(Y62:Y64)</f>
        <v>2236108</v>
      </c>
      <c r="Z61" s="24">
        <f t="shared" si="42"/>
        <v>2199407</v>
      </c>
      <c r="AA61" s="24">
        <f t="shared" si="42"/>
        <v>2184389</v>
      </c>
      <c r="AB61" s="24">
        <f t="shared" si="42"/>
        <v>2604625</v>
      </c>
      <c r="AC61" s="24">
        <f t="shared" si="42"/>
        <v>2480601.38</v>
      </c>
      <c r="AD61" s="24">
        <f t="shared" si="42"/>
        <v>3693846.37</v>
      </c>
      <c r="AE61" s="24">
        <f t="shared" si="42"/>
        <v>4504904.79</v>
      </c>
      <c r="AF61" s="24">
        <f t="shared" si="42"/>
        <v>1814378.4300000002</v>
      </c>
    </row>
    <row r="62" spans="1:32" s="1" customFormat="1" ht="10.35" customHeight="1" x14ac:dyDescent="0.25">
      <c r="A62" s="16" t="s">
        <v>13</v>
      </c>
      <c r="B62" s="25">
        <v>242549</v>
      </c>
      <c r="C62" s="25">
        <v>173834</v>
      </c>
      <c r="D62" s="25">
        <v>213873</v>
      </c>
      <c r="E62" s="25" t="s">
        <v>1</v>
      </c>
      <c r="F62" s="25">
        <v>151002</v>
      </c>
      <c r="G62" s="25">
        <v>75812</v>
      </c>
      <c r="H62" s="25">
        <v>102427</v>
      </c>
      <c r="I62" s="25">
        <v>93447</v>
      </c>
      <c r="J62" s="25">
        <v>80081</v>
      </c>
      <c r="K62" s="25">
        <v>68829</v>
      </c>
      <c r="L62" s="25">
        <v>158783</v>
      </c>
      <c r="M62" s="25">
        <v>463192</v>
      </c>
      <c r="N62" s="25">
        <v>483733</v>
      </c>
      <c r="O62" s="25">
        <v>687478</v>
      </c>
      <c r="P62" s="25">
        <v>728544</v>
      </c>
      <c r="Q62" s="25">
        <v>721207</v>
      </c>
      <c r="R62" s="25">
        <v>993349</v>
      </c>
      <c r="S62" s="25">
        <v>664427</v>
      </c>
      <c r="T62" s="25">
        <v>926317</v>
      </c>
      <c r="U62" s="25">
        <v>1330919</v>
      </c>
      <c r="V62" s="25">
        <v>1219741</v>
      </c>
      <c r="W62" s="25">
        <v>1345495</v>
      </c>
      <c r="X62" s="25">
        <v>1830618</v>
      </c>
      <c r="Y62" s="25">
        <v>2181484</v>
      </c>
      <c r="Z62" s="25">
        <v>2148987</v>
      </c>
      <c r="AA62" s="25">
        <v>2136897</v>
      </c>
      <c r="AB62" s="25">
        <v>2508201</v>
      </c>
      <c r="AC62" s="25">
        <v>2296535.0299999998</v>
      </c>
      <c r="AD62" s="25">
        <v>3437139.68</v>
      </c>
      <c r="AE62" s="25">
        <v>4175390.96</v>
      </c>
      <c r="AF62" s="25">
        <v>1430622.98</v>
      </c>
    </row>
    <row r="63" spans="1:32" s="1" customFormat="1" ht="10.35" customHeight="1" x14ac:dyDescent="0.25">
      <c r="A63" s="16" t="s">
        <v>14</v>
      </c>
      <c r="B63" s="25" t="s">
        <v>1</v>
      </c>
      <c r="C63" s="25">
        <v>80636</v>
      </c>
      <c r="D63" s="25" t="s">
        <v>1</v>
      </c>
      <c r="E63" s="25" t="s">
        <v>1</v>
      </c>
      <c r="F63" s="25">
        <v>6220</v>
      </c>
      <c r="G63" s="25" t="s">
        <v>1</v>
      </c>
      <c r="H63" s="25" t="s">
        <v>1</v>
      </c>
      <c r="I63" s="25" t="s">
        <v>1</v>
      </c>
      <c r="J63" s="25" t="s">
        <v>1</v>
      </c>
      <c r="K63" s="25">
        <v>82058</v>
      </c>
      <c r="L63" s="25">
        <v>114373</v>
      </c>
      <c r="M63" s="25">
        <v>89541</v>
      </c>
      <c r="N63" s="25">
        <v>268490</v>
      </c>
      <c r="O63" s="25">
        <v>347183</v>
      </c>
      <c r="P63" s="25">
        <v>258556</v>
      </c>
      <c r="Q63" s="25">
        <v>125651</v>
      </c>
      <c r="R63" s="25">
        <v>139206</v>
      </c>
      <c r="S63" s="25">
        <v>92725</v>
      </c>
      <c r="T63" s="25">
        <v>15471</v>
      </c>
      <c r="U63" s="25">
        <v>44994</v>
      </c>
      <c r="V63" s="25">
        <v>139197</v>
      </c>
      <c r="W63" s="25">
        <v>116421</v>
      </c>
      <c r="X63" s="25">
        <v>60746</v>
      </c>
      <c r="Y63" s="25">
        <v>1208</v>
      </c>
      <c r="Z63" s="25">
        <v>688</v>
      </c>
      <c r="AA63" s="25">
        <v>37807</v>
      </c>
      <c r="AB63" s="25">
        <v>31052</v>
      </c>
      <c r="AC63" s="25">
        <v>144332.25</v>
      </c>
      <c r="AD63" s="25">
        <v>160578.25</v>
      </c>
      <c r="AE63" s="25">
        <v>219670.68</v>
      </c>
      <c r="AF63" s="25">
        <v>33652.33</v>
      </c>
    </row>
    <row r="64" spans="1:32" s="1" customFormat="1" ht="10.35" customHeight="1" x14ac:dyDescent="0.25">
      <c r="A64" s="16" t="s">
        <v>24</v>
      </c>
      <c r="B64" s="25" t="s">
        <v>19</v>
      </c>
      <c r="C64" s="25" t="s">
        <v>19</v>
      </c>
      <c r="D64" s="25" t="s">
        <v>19</v>
      </c>
      <c r="E64" s="25" t="s">
        <v>19</v>
      </c>
      <c r="F64" s="25" t="s">
        <v>19</v>
      </c>
      <c r="G64" s="25" t="s">
        <v>19</v>
      </c>
      <c r="H64" s="25" t="s">
        <v>19</v>
      </c>
      <c r="I64" s="25" t="s">
        <v>19</v>
      </c>
      <c r="J64" s="25" t="s">
        <v>19</v>
      </c>
      <c r="K64" s="25" t="s">
        <v>19</v>
      </c>
      <c r="L64" s="25" t="s">
        <v>19</v>
      </c>
      <c r="M64" s="25" t="s">
        <v>19</v>
      </c>
      <c r="N64" s="25" t="s">
        <v>19</v>
      </c>
      <c r="O64" s="25" t="s">
        <v>19</v>
      </c>
      <c r="P64" s="25" t="s">
        <v>19</v>
      </c>
      <c r="Q64" s="25" t="s">
        <v>19</v>
      </c>
      <c r="R64" s="25" t="s">
        <v>1</v>
      </c>
      <c r="S64" s="25" t="s">
        <v>1</v>
      </c>
      <c r="T64" s="25" t="s">
        <v>1</v>
      </c>
      <c r="U64" s="25" t="s">
        <v>1</v>
      </c>
      <c r="V64" s="25" t="s">
        <v>1</v>
      </c>
      <c r="W64" s="25" t="s">
        <v>1</v>
      </c>
      <c r="X64" s="25" t="s">
        <v>1</v>
      </c>
      <c r="Y64" s="25">
        <v>53416</v>
      </c>
      <c r="Z64" s="25">
        <v>49732</v>
      </c>
      <c r="AA64" s="25">
        <v>9685</v>
      </c>
      <c r="AB64" s="25">
        <v>65372</v>
      </c>
      <c r="AC64" s="25">
        <v>39734.1</v>
      </c>
      <c r="AD64" s="25">
        <v>96128.44</v>
      </c>
      <c r="AE64" s="25">
        <v>109843.15</v>
      </c>
      <c r="AF64" s="25">
        <v>350103.12</v>
      </c>
    </row>
    <row r="65" spans="1:32" ht="3" customHeight="1" x14ac:dyDescent="0.2">
      <c r="A65" s="9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1" customFormat="1" ht="9.75" customHeight="1" x14ac:dyDescent="0.2">
      <c r="A66" s="28" t="s">
        <v>28</v>
      </c>
    </row>
    <row r="67" spans="1:32" s="1" customFormat="1" ht="9.75" customHeight="1" x14ac:dyDescent="0.2">
      <c r="A67" s="28" t="s">
        <v>25</v>
      </c>
    </row>
    <row r="68" spans="1:32" s="1" customFormat="1" ht="9.75" customHeight="1" x14ac:dyDescent="0.2">
      <c r="A68" s="28" t="s">
        <v>27</v>
      </c>
    </row>
    <row r="69" spans="1:32" ht="9" customHeight="1" x14ac:dyDescent="0.2">
      <c r="A69" s="7" t="s">
        <v>29</v>
      </c>
    </row>
    <row r="71" spans="1:32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4" spans="1:32" x14ac:dyDescent="0.2">
      <c r="B74" s="2" t="s">
        <v>17</v>
      </c>
    </row>
  </sheetData>
  <mergeCells count="3">
    <mergeCell ref="W4:AF4"/>
    <mergeCell ref="W25:AF25"/>
    <mergeCell ref="W46:AF46"/>
  </mergeCells>
  <phoneticPr fontId="0" type="noConversion"/>
  <pageMargins left="1.3779527559055118" right="1.3779527559055118" top="1.3779527559055118" bottom="1.3779527559055118" header="0.31496062992125984" footer="0.31496062992125984"/>
  <pageSetup paperSize="9" scale="95" orientation="portrait" r:id="rId1"/>
  <headerFooter alignWithMargins="0"/>
  <ignoredErrors>
    <ignoredError sqref="V51:W51 V30:W30 V9:W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20.10</vt:lpstr>
      <vt:lpstr>'20.10'!Área_de_impresión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2019-06-27T22:36:57Z</cp:lastPrinted>
  <dcterms:created xsi:type="dcterms:W3CDTF">2003-11-21T13:49:58Z</dcterms:created>
  <dcterms:modified xsi:type="dcterms:W3CDTF">2021-08-23T20:50:10Z</dcterms:modified>
</cp:coreProperties>
</file>