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50" windowWidth="10275" windowHeight="7515" tabRatio="916"/>
  </bookViews>
  <sheets>
    <sheet name="14 13" sheetId="43" r:id="rId1"/>
    <sheet name="14.20" sheetId="11" state="hidden" r:id="rId2"/>
  </sheets>
  <externalReferences>
    <externalReference r:id="rId3"/>
    <externalReference r:id="rId4"/>
    <externalReference r:id="rId5"/>
  </externalReferences>
  <definedNames>
    <definedName name="\a">[1]C12!$I$1</definedName>
    <definedName name="\s">#N/A</definedName>
    <definedName name="_" localSheetId="0">#REF!</definedName>
    <definedName name="_">#REF!</definedName>
    <definedName name="__123Graph_ABONNY" localSheetId="0" hidden="1">[2]C1!#REF!</definedName>
    <definedName name="__123Graph_ABONNY" hidden="1">[2]C1!#REF!</definedName>
    <definedName name="__123Graph_B" localSheetId="0" hidden="1">[2]C1!#REF!</definedName>
    <definedName name="__123Graph_B" hidden="1">[2]C1!#REF!</definedName>
    <definedName name="__123Graph_X" localSheetId="0" hidden="1">[2]C1!#REF!</definedName>
    <definedName name="__123Graph_X" hidden="1">[2]C1!#REF!</definedName>
    <definedName name="__123Graph_XBONNY" localSheetId="0" hidden="1">[2]C1!#REF!</definedName>
    <definedName name="__123Graph_XBONNY" hidden="1">[2]C1!#REF!</definedName>
    <definedName name="_C" localSheetId="0">#REF!</definedName>
    <definedName name="_C">#REF!</definedName>
    <definedName name="_Fill" localSheetId="0" hidden="1">[3]C22!#REF!</definedName>
    <definedName name="_Fill" hidden="1">[3]C22!#REF!</definedName>
    <definedName name="_Parse_Out" hidden="1">[2]C1!$A$79</definedName>
    <definedName name="A_impresión_IM">[2]C1!$A$1:$J$25</definedName>
    <definedName name="_xlnm.Print_Area" localSheetId="0">'14 13'!$A$1:$R$37</definedName>
    <definedName name="CONSUMO_INTERNO">#N/A</definedName>
    <definedName name="POBLACION" localSheetId="0">[2]C1!#REF!</definedName>
    <definedName name="POBLACION">[2]C1!#REF!</definedName>
  </definedNames>
  <calcPr calcId="145621"/>
</workbook>
</file>

<file path=xl/calcChain.xml><?xml version="1.0" encoding="utf-8"?>
<calcChain xmlns="http://schemas.openxmlformats.org/spreadsheetml/2006/main">
  <c r="S26" i="43" l="1"/>
  <c r="S7" i="43" s="1"/>
  <c r="R26" i="43"/>
  <c r="S8" i="43"/>
  <c r="B89" i="43" l="1"/>
  <c r="B87" i="43"/>
  <c r="B86" i="43"/>
  <c r="B84" i="43"/>
  <c r="B83" i="43"/>
  <c r="B82" i="43"/>
  <c r="B81" i="43"/>
  <c r="B80" i="43"/>
  <c r="B79" i="43"/>
  <c r="B78" i="43"/>
  <c r="B77" i="43"/>
  <c r="B76" i="43"/>
  <c r="B75" i="43"/>
  <c r="B74" i="43"/>
  <c r="B73" i="43"/>
  <c r="B72" i="43"/>
  <c r="B71" i="43"/>
  <c r="B70" i="43"/>
  <c r="B69" i="43"/>
  <c r="B68" i="43"/>
  <c r="B67" i="43"/>
  <c r="O31" i="43"/>
  <c r="L31" i="43"/>
  <c r="K31" i="43"/>
  <c r="J31" i="43"/>
  <c r="I31" i="43"/>
  <c r="H31" i="43"/>
  <c r="H7" i="43" s="1"/>
  <c r="G31" i="43"/>
  <c r="F31" i="43"/>
  <c r="E31" i="43"/>
  <c r="D31" i="43"/>
  <c r="C31" i="43"/>
  <c r="B31" i="43"/>
  <c r="B88" i="43" s="1"/>
  <c r="Q26" i="43"/>
  <c r="Q7" i="43" s="1"/>
  <c r="P26" i="43"/>
  <c r="O26" i="43"/>
  <c r="N26" i="43"/>
  <c r="M26" i="43"/>
  <c r="L26" i="43"/>
  <c r="K26" i="43"/>
  <c r="J26" i="43"/>
  <c r="I26" i="43"/>
  <c r="I7" i="43" s="1"/>
  <c r="H26" i="43"/>
  <c r="G26" i="43"/>
  <c r="F26" i="43"/>
  <c r="E26" i="43"/>
  <c r="D26" i="43"/>
  <c r="C26" i="43"/>
  <c r="B26" i="43"/>
  <c r="B85" i="43" s="1"/>
  <c r="R8" i="43"/>
  <c r="Q8" i="43"/>
  <c r="P8" i="43"/>
  <c r="O8" i="43"/>
  <c r="N8" i="43"/>
  <c r="N7" i="43" s="1"/>
  <c r="M8" i="43"/>
  <c r="L8" i="43"/>
  <c r="K8" i="43"/>
  <c r="K7" i="43" s="1"/>
  <c r="J8" i="43"/>
  <c r="J7" i="43" s="1"/>
  <c r="I8" i="43"/>
  <c r="H8" i="43"/>
  <c r="G8" i="43"/>
  <c r="F8" i="43"/>
  <c r="F7" i="43" s="1"/>
  <c r="E8" i="43"/>
  <c r="D8" i="43"/>
  <c r="C8" i="43"/>
  <c r="C7" i="43" s="1"/>
  <c r="B8" i="43"/>
  <c r="B66" i="43" s="1"/>
  <c r="O7" i="43"/>
  <c r="G7" i="43"/>
  <c r="P7" i="43" l="1"/>
  <c r="R7" i="43"/>
  <c r="E7" i="43"/>
  <c r="M7" i="43"/>
  <c r="D7" i="43"/>
  <c r="L7" i="43"/>
  <c r="B7" i="43"/>
  <c r="B65" i="43" s="1"/>
  <c r="V7" i="11" l="1"/>
  <c r="U7" i="11"/>
  <c r="T7" i="11"/>
  <c r="S7" i="11"/>
  <c r="R7" i="11"/>
  <c r="Q7" i="11"/>
  <c r="P7" i="11"/>
</calcChain>
</file>

<file path=xl/sharedStrings.xml><?xml version="1.0" encoding="utf-8"?>
<sst xmlns="http://schemas.openxmlformats.org/spreadsheetml/2006/main" count="229" uniqueCount="77">
  <si>
    <t>Puerto</t>
  </si>
  <si>
    <t>-</t>
  </si>
  <si>
    <t>La Libertad</t>
  </si>
  <si>
    <t>Lima</t>
  </si>
  <si>
    <t>Arequipa</t>
  </si>
  <si>
    <t>Moquegua</t>
  </si>
  <si>
    <t>Tacna</t>
  </si>
  <si>
    <t>Fuente: Ministerio de la Producción - Oficina General de Evaluación de Impacto y Estudios Económicos.</t>
  </si>
  <si>
    <t>2018 P/</t>
  </si>
  <si>
    <t>Total</t>
  </si>
  <si>
    <t>2004</t>
  </si>
  <si>
    <t>Pasco</t>
  </si>
  <si>
    <t>Huánuco</t>
  </si>
  <si>
    <t>Junín</t>
  </si>
  <si>
    <t>Huancavelica</t>
  </si>
  <si>
    <t>Ayacucho</t>
  </si>
  <si>
    <t>Cusco</t>
  </si>
  <si>
    <t>Puno</t>
  </si>
  <si>
    <t>Apurímac</t>
  </si>
  <si>
    <t>Amazonas</t>
  </si>
  <si>
    <t>San Martín</t>
  </si>
  <si>
    <t>Cajamarca</t>
  </si>
  <si>
    <t>Fresco</t>
  </si>
  <si>
    <t xml:space="preserve">             (Toneladas métricas brutas)</t>
  </si>
  <si>
    <t>Paita</t>
  </si>
  <si>
    <t>Callao</t>
  </si>
  <si>
    <t>Pisco</t>
  </si>
  <si>
    <t>14.20  PRODUCCIÓN DE HARINA DE PESCADO, SEGÚN PUERTO, 2009-2018</t>
  </si>
  <si>
    <t>Parachique</t>
  </si>
  <si>
    <t>Bayóvar</t>
  </si>
  <si>
    <t>Chicama</t>
  </si>
  <si>
    <t>Salaverry</t>
  </si>
  <si>
    <t>Chimbote</t>
  </si>
  <si>
    <t>Coishco</t>
  </si>
  <si>
    <t>Casma</t>
  </si>
  <si>
    <t>Samanco</t>
  </si>
  <si>
    <t>Huarmey</t>
  </si>
  <si>
    <t>Culebras</t>
  </si>
  <si>
    <t>Supe</t>
  </si>
  <si>
    <t>Végueta</t>
  </si>
  <si>
    <t>Huacho/Carquín</t>
  </si>
  <si>
    <t>Chancay</t>
  </si>
  <si>
    <t>Pucusana</t>
  </si>
  <si>
    <t>Tambo de Mora</t>
  </si>
  <si>
    <t>Atico</t>
  </si>
  <si>
    <t>Ocoña</t>
  </si>
  <si>
    <t>La Planchada</t>
  </si>
  <si>
    <t>Mollendo</t>
  </si>
  <si>
    <t>Matarani</t>
  </si>
  <si>
    <t>Quilca</t>
  </si>
  <si>
    <t>Ilo</t>
  </si>
  <si>
    <r>
      <rPr>
        <b/>
        <sz val="6.5"/>
        <rFont val="Arial Narrow"/>
        <family val="2"/>
      </rPr>
      <t>Nota</t>
    </r>
    <r>
      <rPr>
        <sz val="6.5"/>
        <rFont val="Arial Narrow"/>
        <family val="2"/>
      </rPr>
      <t>: Los datos del año 2018, son cifras preliminares disponible al 30-03-2019.</t>
    </r>
  </si>
  <si>
    <t>- No incluye harina residual.</t>
  </si>
  <si>
    <t xml:space="preserve">2017 </t>
  </si>
  <si>
    <t>2008</t>
  </si>
  <si>
    <t>2009</t>
  </si>
  <si>
    <t>2010</t>
  </si>
  <si>
    <t>2011</t>
  </si>
  <si>
    <t>2012</t>
  </si>
  <si>
    <t>2013</t>
  </si>
  <si>
    <t>2014</t>
  </si>
  <si>
    <t>2003</t>
  </si>
  <si>
    <t>2005</t>
  </si>
  <si>
    <t>2006</t>
  </si>
  <si>
    <t>2007</t>
  </si>
  <si>
    <t>2016</t>
  </si>
  <si>
    <t>Utilización/
Departamento</t>
  </si>
  <si>
    <t xml:space="preserve">2015 </t>
  </si>
  <si>
    <t xml:space="preserve">Áncash </t>
  </si>
  <si>
    <t>Congelado</t>
  </si>
  <si>
    <t>Puno 1/</t>
  </si>
  <si>
    <t>Otro</t>
  </si>
  <si>
    <t>1/ El procesamiento se llevó a cabo en Junín.</t>
  </si>
  <si>
    <t>14.13  EXTRACCIÓN DE TRUCHA, SEGÚN UTILIZACIÓN Y DEPARTAMENTO, 2015-2019</t>
  </si>
  <si>
    <t>2019 P/</t>
  </si>
  <si>
    <t>2018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</si>
  <si>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 xml:space="preserve">: Los datos del año 2019 son cifras preliminares.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</si>
</sst>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_)"/>
    <numFmt numFmtId="165" formatCode="0.00_)"/>
    <numFmt numFmtId="166" formatCode="0.000_)"/>
    <numFmt numFmtId="167" formatCode="###\ ###\ ###"/>
    <numFmt numFmtId="168" formatCode="#\ ###\ ##0.00"/>
    <numFmt numFmtId="169" formatCode="_(* #,##0_);_(* \(#,##0\);_(* &quot;-&quot;_);_(@_)"/>
    <numFmt numFmtId="170" formatCode="##\ ##0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6.5"/>
      <name val="Arial Narrow"/>
      <family val="2"/>
    </font>
    <font>
      <b/>
      <i/>
      <sz val="7"/>
      <name val="Arial Narrow"/>
      <family val="2"/>
    </font>
    <font>
      <b/>
      <sz val="6.5"/>
      <name val="Arial Narrow"/>
      <family val="2"/>
    </font>
    <font>
      <i/>
      <sz val="7"/>
      <name val="Arial Narrow"/>
      <family val="2"/>
    </font>
    <font>
      <sz val="10"/>
      <name val="Arial"/>
      <family val="2"/>
    </font>
    <font>
      <b/>
      <u/>
      <sz val="7"/>
      <name val="Arial Narrow"/>
      <family val="2"/>
    </font>
    <font>
      <b/>
      <sz val="6"/>
      <name val="Arial Narrow"/>
      <family val="2"/>
    </font>
    <font>
      <b/>
      <sz val="8.5"/>
      <name val="Arial Narrow"/>
      <family val="2"/>
    </font>
    <font>
      <b/>
      <sz val="7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</borders>
  <cellStyleXfs count="8">
    <xf numFmtId="0" fontId="0" fillId="0" borderId="0"/>
    <xf numFmtId="0" fontId="1" fillId="0" borderId="0"/>
    <xf numFmtId="0" fontId="11" fillId="0" borderId="0"/>
    <xf numFmtId="164" fontId="1" fillId="0" borderId="0"/>
    <xf numFmtId="0" fontId="1" fillId="0" borderId="0"/>
    <xf numFmtId="0" fontId="1" fillId="0" borderId="0"/>
    <xf numFmtId="0" fontId="1" fillId="0" borderId="0"/>
    <xf numFmtId="169" fontId="11" fillId="0" borderId="0" applyFont="0" applyFill="0" applyBorder="0" applyAlignment="0" applyProtection="0"/>
  </cellStyleXfs>
  <cellXfs count="82">
    <xf numFmtId="0" fontId="0" fillId="0" borderId="0" xfId="0"/>
    <xf numFmtId="0" fontId="7" fillId="0" borderId="0" xfId="1" applyFont="1" applyBorder="1" applyAlignment="1" applyProtection="1">
      <alignment horizontal="left" vertical="center"/>
    </xf>
    <xf numFmtId="49" fontId="5" fillId="0" borderId="1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0" fontId="6" fillId="0" borderId="0" xfId="1" applyFont="1" applyBorder="1" applyAlignment="1" applyProtection="1">
      <alignment horizontal="left" vertical="center"/>
    </xf>
    <xf numFmtId="0" fontId="5" fillId="0" borderId="0" xfId="4" applyFont="1" applyBorder="1" applyAlignment="1" applyProtection="1">
      <alignment horizontal="left" vertical="center"/>
    </xf>
    <xf numFmtId="164" fontId="5" fillId="0" borderId="0" xfId="3" applyFont="1" applyBorder="1" applyAlignment="1" applyProtection="1">
      <alignment horizontal="center" vertical="center"/>
    </xf>
    <xf numFmtId="49" fontId="5" fillId="0" borderId="7" xfId="3" applyNumberFormat="1" applyFont="1" applyBorder="1" applyAlignment="1">
      <alignment horizontal="right" vertical="center"/>
    </xf>
    <xf numFmtId="0" fontId="14" fillId="0" borderId="0" xfId="4" applyFont="1" applyBorder="1" applyAlignment="1" applyProtection="1">
      <alignment horizontal="left" vertical="center"/>
    </xf>
    <xf numFmtId="0" fontId="6" fillId="0" borderId="0" xfId="4" applyFont="1" applyBorder="1" applyAlignment="1">
      <alignment vertical="center"/>
    </xf>
    <xf numFmtId="0" fontId="6" fillId="0" borderId="0" xfId="6" applyFont="1" applyBorder="1" applyAlignment="1">
      <alignment vertical="center"/>
    </xf>
    <xf numFmtId="0" fontId="3" fillId="0" borderId="0" xfId="4" quotePrefix="1" applyFont="1" applyBorder="1" applyAlignment="1" applyProtection="1">
      <alignment horizontal="left" vertical="center"/>
    </xf>
    <xf numFmtId="0" fontId="6" fillId="0" borderId="0" xfId="4" applyFont="1" applyBorder="1" applyAlignment="1">
      <alignment horizontal="centerContinuous" vertical="center"/>
    </xf>
    <xf numFmtId="0" fontId="4" fillId="0" borderId="0" xfId="4" quotePrefix="1" applyFont="1" applyBorder="1" applyAlignment="1" applyProtection="1">
      <alignment horizontal="left" vertical="center"/>
    </xf>
    <xf numFmtId="0" fontId="6" fillId="0" borderId="1" xfId="4" applyFont="1" applyBorder="1" applyAlignment="1">
      <alignment horizontal="centerContinuous" vertical="center"/>
    </xf>
    <xf numFmtId="0" fontId="5" fillId="0" borderId="2" xfId="4" applyFont="1" applyBorder="1" applyAlignment="1" applyProtection="1">
      <alignment horizontal="centerContinuous" vertical="center"/>
    </xf>
    <xf numFmtId="0" fontId="5" fillId="0" borderId="1" xfId="4" quotePrefix="1" applyFont="1" applyBorder="1" applyAlignment="1" applyProtection="1">
      <alignment horizontal="right" vertical="center"/>
    </xf>
    <xf numFmtId="0" fontId="5" fillId="0" borderId="1" xfId="4" applyFont="1" applyBorder="1" applyAlignment="1" applyProtection="1">
      <alignment horizontal="right" vertical="center"/>
    </xf>
    <xf numFmtId="0" fontId="5" fillId="0" borderId="3" xfId="4" applyFont="1" applyBorder="1" applyAlignment="1" applyProtection="1">
      <alignment horizontal="right" vertical="center"/>
    </xf>
    <xf numFmtId="0" fontId="5" fillId="0" borderId="3" xfId="5" applyFont="1" applyBorder="1" applyAlignment="1">
      <alignment horizontal="right" vertical="center"/>
    </xf>
    <xf numFmtId="0" fontId="5" fillId="0" borderId="4" xfId="4" applyFont="1" applyBorder="1" applyAlignment="1" applyProtection="1">
      <alignment horizontal="centerContinuous" vertical="center"/>
    </xf>
    <xf numFmtId="0" fontId="5" fillId="0" borderId="0" xfId="4" quotePrefix="1" applyFont="1" applyBorder="1" applyAlignment="1" applyProtection="1">
      <alignment horizontal="right" vertical="center"/>
    </xf>
    <xf numFmtId="0" fontId="5" fillId="0" borderId="0" xfId="4" applyFont="1" applyBorder="1" applyAlignment="1" applyProtection="1">
      <alignment horizontal="right" vertical="center"/>
    </xf>
    <xf numFmtId="0" fontId="5" fillId="0" borderId="4" xfId="4" applyFont="1" applyBorder="1" applyAlignment="1" applyProtection="1">
      <alignment horizontal="left" vertical="center"/>
    </xf>
    <xf numFmtId="167" fontId="5" fillId="0" borderId="0" xfId="4" applyNumberFormat="1" applyFont="1" applyBorder="1" applyAlignment="1" applyProtection="1">
      <alignment horizontal="right" vertical="center"/>
    </xf>
    <xf numFmtId="167" fontId="5" fillId="0" borderId="0" xfId="4" applyNumberFormat="1" applyFont="1" applyFill="1" applyBorder="1" applyAlignment="1" applyProtection="1">
      <alignment horizontal="right" vertical="center"/>
    </xf>
    <xf numFmtId="167" fontId="15" fillId="0" borderId="0" xfId="4" applyNumberFormat="1" applyFont="1" applyBorder="1" applyAlignment="1" applyProtection="1">
      <alignment horizontal="right" vertical="center"/>
    </xf>
    <xf numFmtId="0" fontId="6" fillId="0" borderId="4" xfId="4" applyFont="1" applyBorder="1" applyAlignment="1" applyProtection="1">
      <alignment horizontal="left" vertical="center"/>
    </xf>
    <xf numFmtId="167" fontId="6" fillId="0" borderId="0" xfId="4" applyNumberFormat="1" applyFont="1" applyBorder="1" applyAlignment="1" applyProtection="1">
      <alignment horizontal="right" vertical="center"/>
    </xf>
    <xf numFmtId="0" fontId="6" fillId="0" borderId="5" xfId="4" applyFont="1" applyBorder="1" applyAlignment="1" applyProtection="1">
      <alignment horizontal="left" vertical="center"/>
    </xf>
    <xf numFmtId="167" fontId="6" fillId="0" borderId="6" xfId="4" applyNumberFormat="1" applyFont="1" applyBorder="1" applyAlignment="1" applyProtection="1">
      <alignment horizontal="right" vertical="center"/>
    </xf>
    <xf numFmtId="167" fontId="6" fillId="0" borderId="7" xfId="4" applyNumberFormat="1" applyFont="1" applyBorder="1" applyAlignment="1" applyProtection="1">
      <alignment horizontal="right" vertical="center"/>
    </xf>
    <xf numFmtId="0" fontId="6" fillId="0" borderId="0" xfId="6" applyFont="1" applyBorder="1" applyAlignment="1">
      <alignment horizontal="left" vertical="center"/>
    </xf>
    <xf numFmtId="49" fontId="2" fillId="0" borderId="0" xfId="3" applyNumberFormat="1" applyFont="1" applyBorder="1" applyAlignment="1" applyProtection="1">
      <alignment horizontal="left" vertical="center"/>
    </xf>
    <xf numFmtId="164" fontId="10" fillId="0" borderId="0" xfId="3" applyFont="1" applyBorder="1" applyAlignment="1">
      <alignment vertical="center"/>
    </xf>
    <xf numFmtId="164" fontId="6" fillId="0" borderId="0" xfId="3" applyFont="1" applyBorder="1" applyAlignment="1">
      <alignment vertical="center"/>
    </xf>
    <xf numFmtId="164" fontId="6" fillId="0" borderId="0" xfId="3" applyFont="1" applyBorder="1" applyAlignment="1">
      <alignment horizontal="centerContinuous" vertical="center"/>
    </xf>
    <xf numFmtId="164" fontId="10" fillId="0" borderId="0" xfId="3" applyFont="1" applyBorder="1" applyAlignment="1">
      <alignment horizontal="centerContinuous" vertical="center"/>
    </xf>
    <xf numFmtId="49" fontId="5" fillId="0" borderId="3" xfId="3" applyNumberFormat="1" applyFont="1" applyBorder="1" applyAlignment="1">
      <alignment horizontal="right" vertical="center"/>
    </xf>
    <xf numFmtId="164" fontId="5" fillId="0" borderId="0" xfId="3" applyFont="1" applyBorder="1" applyAlignment="1">
      <alignment horizontal="center" vertical="center"/>
    </xf>
    <xf numFmtId="164" fontId="5" fillId="0" borderId="4" xfId="3" applyFont="1" applyBorder="1" applyAlignment="1" applyProtection="1">
      <alignment horizontal="center" vertical="center"/>
    </xf>
    <xf numFmtId="164" fontId="5" fillId="0" borderId="4" xfId="3" applyFont="1" applyBorder="1" applyAlignment="1" applyProtection="1">
      <alignment horizontal="left" vertical="center"/>
    </xf>
    <xf numFmtId="3" fontId="5" fillId="0" borderId="0" xfId="3" applyNumberFormat="1" applyFont="1" applyBorder="1" applyAlignment="1" applyProtection="1">
      <alignment horizontal="right" vertical="center"/>
    </xf>
    <xf numFmtId="164" fontId="12" fillId="0" borderId="0" xfId="3" applyFont="1" applyBorder="1" applyAlignment="1">
      <alignment vertical="center"/>
    </xf>
    <xf numFmtId="1" fontId="6" fillId="0" borderId="0" xfId="3" applyNumberFormat="1" applyFont="1" applyBorder="1" applyAlignment="1">
      <alignment horizontal="right" vertical="center"/>
    </xf>
    <xf numFmtId="3" fontId="6" fillId="0" borderId="0" xfId="3" applyNumberFormat="1" applyFont="1" applyBorder="1" applyAlignment="1" applyProtection="1">
      <alignment horizontal="right" vertical="center"/>
    </xf>
    <xf numFmtId="164" fontId="6" fillId="0" borderId="5" xfId="3" applyFont="1" applyBorder="1" applyAlignment="1" applyProtection="1">
      <alignment horizontal="left" vertical="center"/>
    </xf>
    <xf numFmtId="1" fontId="6" fillId="0" borderId="1" xfId="3" applyNumberFormat="1" applyFont="1" applyBorder="1" applyAlignment="1">
      <alignment horizontal="right" vertical="center"/>
    </xf>
    <xf numFmtId="1" fontId="6" fillId="0" borderId="6" xfId="3" applyNumberFormat="1" applyFont="1" applyBorder="1" applyAlignment="1">
      <alignment horizontal="right" vertical="center"/>
    </xf>
    <xf numFmtId="164" fontId="5" fillId="0" borderId="0" xfId="3" applyFont="1" applyBorder="1" applyAlignment="1">
      <alignment vertical="center"/>
    </xf>
    <xf numFmtId="164" fontId="13" fillId="0" borderId="0" xfId="3" applyFont="1" applyBorder="1" applyAlignment="1" applyProtection="1">
      <alignment horizontal="left" vertical="center"/>
    </xf>
    <xf numFmtId="164" fontId="8" fillId="0" borderId="0" xfId="3" applyFont="1" applyBorder="1" applyAlignment="1">
      <alignment vertical="center"/>
    </xf>
    <xf numFmtId="164" fontId="3" fillId="0" borderId="0" xfId="3" applyFont="1" applyBorder="1" applyAlignment="1">
      <alignment vertical="center"/>
    </xf>
    <xf numFmtId="166" fontId="6" fillId="0" borderId="0" xfId="3" applyNumberFormat="1" applyFont="1" applyBorder="1" applyAlignment="1">
      <alignment vertical="center"/>
    </xf>
    <xf numFmtId="49" fontId="3" fillId="0" borderId="0" xfId="3" quotePrefix="1" applyNumberFormat="1" applyFont="1" applyBorder="1" applyAlignment="1" applyProtection="1">
      <alignment horizontal="left" vertical="center"/>
    </xf>
    <xf numFmtId="49" fontId="4" fillId="0" borderId="0" xfId="3" quotePrefix="1" applyNumberFormat="1" applyFont="1" applyBorder="1" applyAlignment="1" applyProtection="1">
      <alignment horizontal="left" vertical="center"/>
    </xf>
    <xf numFmtId="49" fontId="4" fillId="0" borderId="1" xfId="3" quotePrefix="1" applyNumberFormat="1" applyFont="1" applyBorder="1" applyAlignment="1" applyProtection="1">
      <alignment horizontal="left" vertical="center"/>
    </xf>
    <xf numFmtId="164" fontId="6" fillId="0" borderId="1" xfId="3" applyFont="1" applyBorder="1" applyAlignment="1">
      <alignment horizontal="centerContinuous" vertical="center"/>
    </xf>
    <xf numFmtId="164" fontId="5" fillId="0" borderId="2" xfId="3" applyFont="1" applyBorder="1" applyAlignment="1" applyProtection="1">
      <alignment horizontal="center" vertical="center" wrapText="1"/>
    </xf>
    <xf numFmtId="164" fontId="5" fillId="0" borderId="8" xfId="3" applyFont="1" applyBorder="1" applyAlignment="1" applyProtection="1">
      <alignment horizontal="right" vertical="center"/>
    </xf>
    <xf numFmtId="49" fontId="5" fillId="0" borderId="0" xfId="3" applyNumberFormat="1" applyFont="1" applyBorder="1" applyAlignment="1">
      <alignment horizontal="right"/>
    </xf>
    <xf numFmtId="164" fontId="5" fillId="0" borderId="0" xfId="3" applyFont="1" applyBorder="1" applyAlignment="1" applyProtection="1">
      <alignment horizontal="right" vertical="center"/>
    </xf>
    <xf numFmtId="2" fontId="5" fillId="0" borderId="0" xfId="3" applyNumberFormat="1" applyFont="1" applyBorder="1" applyAlignment="1" applyProtection="1">
      <alignment horizontal="right" vertical="center"/>
    </xf>
    <xf numFmtId="168" fontId="5" fillId="0" borderId="0" xfId="3" applyNumberFormat="1" applyFont="1" applyBorder="1" applyAlignment="1" applyProtection="1">
      <alignment horizontal="right" vertical="center"/>
    </xf>
    <xf numFmtId="4" fontId="5" fillId="0" borderId="0" xfId="3" applyNumberFormat="1" applyFont="1" applyBorder="1" applyAlignment="1" applyProtection="1">
      <alignment horizontal="right" vertical="center"/>
    </xf>
    <xf numFmtId="165" fontId="6" fillId="0" borderId="0" xfId="3" applyNumberFormat="1" applyFont="1" applyBorder="1" applyAlignment="1" applyProtection="1">
      <alignment horizontal="right" vertical="center"/>
    </xf>
    <xf numFmtId="2" fontId="6" fillId="0" borderId="0" xfId="3" applyNumberFormat="1" applyFont="1" applyBorder="1" applyAlignment="1" applyProtection="1">
      <alignment horizontal="right" vertical="center"/>
    </xf>
    <xf numFmtId="4" fontId="6" fillId="0" borderId="0" xfId="3" applyNumberFormat="1" applyFont="1" applyBorder="1" applyAlignment="1" applyProtection="1">
      <alignment horizontal="right" vertical="center"/>
    </xf>
    <xf numFmtId="168" fontId="6" fillId="0" borderId="0" xfId="3" applyNumberFormat="1" applyFont="1" applyBorder="1" applyAlignment="1" applyProtection="1">
      <alignment horizontal="right" vertical="center"/>
    </xf>
    <xf numFmtId="165" fontId="5" fillId="0" borderId="0" xfId="3" applyNumberFormat="1" applyFont="1" applyBorder="1" applyAlignment="1" applyProtection="1">
      <alignment horizontal="right" vertical="center"/>
    </xf>
    <xf numFmtId="164" fontId="6" fillId="0" borderId="1" xfId="3" applyFont="1" applyBorder="1" applyAlignment="1" applyProtection="1">
      <alignment horizontal="left" vertical="center"/>
    </xf>
    <xf numFmtId="4" fontId="6" fillId="0" borderId="6" xfId="3" applyNumberFormat="1" applyFont="1" applyBorder="1" applyAlignment="1">
      <alignment horizontal="right" vertical="center"/>
    </xf>
    <xf numFmtId="164" fontId="6" fillId="0" borderId="0" xfId="3" applyFont="1" applyBorder="1" applyAlignment="1" applyProtection="1">
      <alignment horizontal="left" vertical="center"/>
    </xf>
    <xf numFmtId="164" fontId="13" fillId="0" borderId="0" xfId="3" applyFont="1" applyBorder="1" applyAlignment="1">
      <alignment vertical="center"/>
    </xf>
    <xf numFmtId="1" fontId="5" fillId="0" borderId="0" xfId="3" applyNumberFormat="1" applyFont="1" applyBorder="1" applyAlignment="1" applyProtection="1">
      <alignment horizontal="right" vertical="center"/>
    </xf>
    <xf numFmtId="0" fontId="6" fillId="0" borderId="0" xfId="3" applyNumberFormat="1" applyFont="1" applyBorder="1" applyAlignment="1">
      <alignment vertical="center"/>
    </xf>
    <xf numFmtId="164" fontId="6" fillId="0" borderId="4" xfId="3" applyFont="1" applyBorder="1" applyAlignment="1" applyProtection="1">
      <alignment horizontal="left" vertical="center" indent="1"/>
    </xf>
    <xf numFmtId="0" fontId="7" fillId="0" borderId="0" xfId="4" quotePrefix="1" applyFont="1" applyBorder="1" applyAlignment="1" applyProtection="1">
      <alignment horizontal="left" vertical="center"/>
    </xf>
    <xf numFmtId="0" fontId="9" fillId="0" borderId="0" xfId="4" applyFont="1" applyBorder="1" applyAlignment="1" applyProtection="1">
      <alignment horizontal="left" vertical="center"/>
    </xf>
    <xf numFmtId="3" fontId="6" fillId="0" borderId="6" xfId="3" applyNumberFormat="1" applyFont="1" applyBorder="1" applyAlignment="1">
      <alignment horizontal="right" vertical="center"/>
    </xf>
    <xf numFmtId="170" fontId="5" fillId="0" borderId="0" xfId="3" applyNumberFormat="1" applyFont="1" applyBorder="1" applyAlignment="1" applyProtection="1">
      <alignment horizontal="right" vertical="center"/>
    </xf>
    <xf numFmtId="170" fontId="6" fillId="0" borderId="0" xfId="3" applyNumberFormat="1" applyFont="1" applyBorder="1" applyAlignment="1" applyProtection="1">
      <alignment horizontal="right" vertical="center"/>
    </xf>
  </cellXfs>
  <cellStyles count="8">
    <cellStyle name="Millares [0] 2" xfId="7"/>
    <cellStyle name="Normal" xfId="0" builtinId="0"/>
    <cellStyle name="Normal 2" xfId="2"/>
    <cellStyle name="Normal_IEC11009" xfId="1"/>
    <cellStyle name="Normal_IEC11018" xfId="3"/>
    <cellStyle name="Normal_IEC11025" xfId="4"/>
    <cellStyle name="Normal_IEC11026" xfId="6"/>
    <cellStyle name="Normal_IEC11028" xfId="5"/>
  </cellStyles>
  <dxfs count="0"/>
  <tableStyles count="0" defaultTableStyle="TableStyleMedium2" defaultPivotStyle="PivotStyleLight16"/>
  <colors>
    <mruColors>
      <color rgb="FF3498FF"/>
      <color rgb="FF14FF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r.%20Abraham/COMPENDIO%20PESCA%202018/13%20PESC_CE%202018-Web-INEI/grabar%20Cd/CUADROS/Cap12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</sheetNames>
    <sheetDataSet>
      <sheetData sheetId="0">
        <row r="1">
          <cell r="A1" t="str">
            <v>12.1   PRINCIPALES INDICADORES DEL SECTOR PESQUERO, 1992 - 2002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  <row r="3">
          <cell r="B3" t="str">
            <v xml:space="preserve">Valores a Precio Constante de </v>
          </cell>
          <cell r="E3" t="str">
            <v>Volumen de la</v>
          </cell>
          <cell r="G3" t="str">
            <v>Producción</v>
          </cell>
          <cell r="H3" t="str">
            <v>Venta Interna</v>
          </cell>
        </row>
        <row r="4">
          <cell r="B4" t="str">
            <v>1994 (millones de nuevos soles)</v>
          </cell>
          <cell r="E4" t="str">
            <v>Pesca Marítima</v>
          </cell>
          <cell r="G4" t="str">
            <v>de Harina</v>
          </cell>
          <cell r="H4" t="str">
            <v>(Miles de TMB)</v>
          </cell>
        </row>
        <row r="5">
          <cell r="A5" t="str">
            <v>Año</v>
          </cell>
          <cell r="B5" t="str">
            <v>Producto</v>
          </cell>
          <cell r="C5" t="str">
            <v>V.A.B</v>
          </cell>
          <cell r="D5" t="str">
            <v>Estruct %</v>
          </cell>
          <cell r="E5" t="str">
            <v>( Miles de TMB )</v>
          </cell>
          <cell r="G5" t="str">
            <v>de</v>
          </cell>
          <cell r="H5" t="str">
            <v xml:space="preserve"> </v>
          </cell>
          <cell r="I5" t="str">
            <v>Consumo Interno</v>
          </cell>
        </row>
        <row r="6">
          <cell r="B6" t="str">
            <v>Bruto</v>
          </cell>
          <cell r="C6" t="str">
            <v>Pesquero</v>
          </cell>
          <cell r="D6" t="str">
            <v>PBI-Sector</v>
          </cell>
          <cell r="E6" t="str">
            <v>Desem-</v>
          </cell>
          <cell r="F6" t="str">
            <v>Transfor-</v>
          </cell>
          <cell r="G6" t="str">
            <v>Pescado</v>
          </cell>
          <cell r="H6" t="str">
            <v>Total</v>
          </cell>
          <cell r="I6" t="str">
            <v>Total</v>
          </cell>
          <cell r="J6" t="str">
            <v>Per Cápita</v>
          </cell>
        </row>
        <row r="7">
          <cell r="B7" t="str">
            <v>Interno</v>
          </cell>
          <cell r="D7" t="str">
            <v>Pesquero</v>
          </cell>
          <cell r="E7" t="str">
            <v>barque</v>
          </cell>
          <cell r="F7" t="str">
            <v>mación 1/</v>
          </cell>
          <cell r="G7" t="str">
            <v>(Miles de TMB)</v>
          </cell>
          <cell r="J7" t="str">
            <v>( kg/hab )</v>
          </cell>
        </row>
        <row r="9">
          <cell r="A9">
            <v>1994</v>
          </cell>
          <cell r="B9">
            <v>98577.444000000003</v>
          </cell>
          <cell r="C9">
            <v>712.98400000000004</v>
          </cell>
          <cell r="D9">
            <v>0.72327296293054633</v>
          </cell>
          <cell r="E9">
            <v>12118.210999999999</v>
          </cell>
          <cell r="F9">
            <v>3147.4</v>
          </cell>
          <cell r="G9">
            <v>2417.1999999999998</v>
          </cell>
          <cell r="H9">
            <v>701.7</v>
          </cell>
          <cell r="I9">
            <v>433.3</v>
          </cell>
          <cell r="J9">
            <v>19.090522738429527</v>
          </cell>
        </row>
        <row r="10">
          <cell r="A10">
            <v>1995</v>
          </cell>
          <cell r="B10">
            <v>107063.889014</v>
          </cell>
          <cell r="C10">
            <v>613.77200000000005</v>
          </cell>
          <cell r="D10">
            <v>0.57327639193056157</v>
          </cell>
          <cell r="E10">
            <v>8970.902</v>
          </cell>
          <cell r="F10">
            <v>2377.6</v>
          </cell>
          <cell r="G10">
            <v>1789.2</v>
          </cell>
          <cell r="H10">
            <v>718.44200000000001</v>
          </cell>
          <cell r="I10">
            <v>543.84799999999996</v>
          </cell>
          <cell r="J10">
            <v>23.537278386414847</v>
          </cell>
        </row>
        <row r="11">
          <cell r="A11">
            <v>1996</v>
          </cell>
          <cell r="B11">
            <v>109759.99427928818</v>
          </cell>
          <cell r="C11">
            <v>584.36599999999999</v>
          </cell>
          <cell r="D11">
            <v>0.53240345340494466</v>
          </cell>
          <cell r="E11">
            <v>9486.8829999999998</v>
          </cell>
          <cell r="F11">
            <v>2513.23</v>
          </cell>
          <cell r="G11">
            <v>1924.953</v>
          </cell>
          <cell r="H11">
            <v>730.44399999999996</v>
          </cell>
          <cell r="I11">
            <v>536.84699999999998</v>
          </cell>
          <cell r="J11">
            <v>22.824437577588533</v>
          </cell>
        </row>
        <row r="12">
          <cell r="A12" t="str">
            <v xml:space="preserve">1997 </v>
          </cell>
          <cell r="B12">
            <v>117293.98736500691</v>
          </cell>
          <cell r="C12">
            <v>573.678</v>
          </cell>
          <cell r="D12">
            <v>0.48909412399356211</v>
          </cell>
          <cell r="E12">
            <v>7837.65</v>
          </cell>
          <cell r="F12">
            <v>2151.4830000000002</v>
          </cell>
          <cell r="G12">
            <v>1597.134</v>
          </cell>
          <cell r="H12">
            <v>683.27499999999998</v>
          </cell>
          <cell r="I12">
            <v>518.38200000000006</v>
          </cell>
          <cell r="J12">
            <v>21.654364869919959</v>
          </cell>
        </row>
        <row r="13">
          <cell r="A13" t="str">
            <v xml:space="preserve">1998 </v>
          </cell>
          <cell r="B13">
            <v>116522.25</v>
          </cell>
          <cell r="C13">
            <v>496.95499999999998</v>
          </cell>
          <cell r="D13">
            <v>0.42648936147388161</v>
          </cell>
          <cell r="E13">
            <v>4310.2709999999997</v>
          </cell>
          <cell r="F13">
            <v>1077.57</v>
          </cell>
          <cell r="G13">
            <v>832.04300000000001</v>
          </cell>
          <cell r="H13">
            <v>479.476</v>
          </cell>
          <cell r="I13">
            <v>453.51100000000002</v>
          </cell>
          <cell r="J13">
            <v>18.618894957000634</v>
          </cell>
        </row>
        <row r="14">
          <cell r="A14" t="str">
            <v>1999</v>
          </cell>
          <cell r="B14">
            <v>117587.416</v>
          </cell>
          <cell r="C14">
            <v>637.03899999999999</v>
          </cell>
          <cell r="D14">
            <v>0.54175780170218213</v>
          </cell>
          <cell r="E14">
            <v>8392.3780000000006</v>
          </cell>
          <cell r="F14">
            <v>2419.683</v>
          </cell>
          <cell r="G14">
            <v>1769.5319999999999</v>
          </cell>
          <cell r="H14">
            <v>780.22199999999998</v>
          </cell>
          <cell r="I14">
            <v>463.6</v>
          </cell>
          <cell r="J14">
            <v>18.713342273973019</v>
          </cell>
        </row>
        <row r="15">
          <cell r="A15" t="str">
            <v>2000</v>
          </cell>
          <cell r="B15">
            <v>121056.942</v>
          </cell>
          <cell r="C15">
            <v>703.50300000000004</v>
          </cell>
          <cell r="D15">
            <v>0.58113395925695854</v>
          </cell>
          <cell r="E15">
            <v>10626.325000000001</v>
          </cell>
          <cell r="F15">
            <v>2990.2910000000002</v>
          </cell>
          <cell r="G15">
            <v>2241.529</v>
          </cell>
          <cell r="H15">
            <v>790.41599999999994</v>
          </cell>
          <cell r="I15">
            <v>536.5</v>
          </cell>
          <cell r="J15">
            <v>21.302667868298609</v>
          </cell>
        </row>
        <row r="16">
          <cell r="A16">
            <v>2001</v>
          </cell>
          <cell r="B16">
            <v>121313.815</v>
          </cell>
          <cell r="C16">
            <v>625.65</v>
          </cell>
          <cell r="D16">
            <v>0.51572856726993543</v>
          </cell>
          <cell r="E16">
            <v>7955.96</v>
          </cell>
          <cell r="F16">
            <v>2129.9029999999998</v>
          </cell>
          <cell r="G16">
            <v>1635.4269999999999</v>
          </cell>
          <cell r="H16">
            <v>697.65899999999999</v>
          </cell>
          <cell r="I16">
            <v>576.5</v>
          </cell>
          <cell r="J16">
            <v>22.52957715325017</v>
          </cell>
        </row>
        <row r="17">
          <cell r="A17">
            <v>2002</v>
          </cell>
          <cell r="B17">
            <v>127569.336</v>
          </cell>
          <cell r="C17">
            <v>663.55</v>
          </cell>
          <cell r="D17">
            <v>0.52014850967006676</v>
          </cell>
          <cell r="E17">
            <v>8741.4269999999997</v>
          </cell>
          <cell r="F17">
            <v>2171.0250000000001</v>
          </cell>
          <cell r="G17">
            <v>1839.2090000000001</v>
          </cell>
          <cell r="H17">
            <v>509.52</v>
          </cell>
          <cell r="I17">
            <v>495.7</v>
          </cell>
          <cell r="J17">
            <v>19.0745286509656</v>
          </cell>
        </row>
        <row r="18">
          <cell r="A18">
            <v>2003</v>
          </cell>
          <cell r="B18">
            <v>132545.52799999999</v>
          </cell>
          <cell r="C18">
            <v>580.63900000000001</v>
          </cell>
          <cell r="D18">
            <v>0.43806758987749472</v>
          </cell>
          <cell r="E18">
            <v>6060.9850000000006</v>
          </cell>
          <cell r="F18">
            <v>1644.6969999999999</v>
          </cell>
          <cell r="G18">
            <v>1224.4839999999999</v>
          </cell>
          <cell r="H18">
            <v>582.95100000000002</v>
          </cell>
          <cell r="I18">
            <v>546</v>
          </cell>
          <cell r="J18">
            <v>20.694454341059767</v>
          </cell>
        </row>
        <row r="19">
          <cell r="A19" t="str">
            <v>2004 P/</v>
          </cell>
          <cell r="B19">
            <v>139463.40400000001</v>
          </cell>
          <cell r="C19">
            <v>777.524</v>
          </cell>
          <cell r="D19">
            <v>0.55751113030340205</v>
          </cell>
          <cell r="E19">
            <v>9574.259</v>
          </cell>
          <cell r="F19">
            <v>2534.1770000000001</v>
          </cell>
          <cell r="G19">
            <v>1971.4490000000001</v>
          </cell>
          <cell r="H19">
            <v>592.20000000000005</v>
          </cell>
          <cell r="I19">
            <v>546.1</v>
          </cell>
          <cell r="J19">
            <v>20.392101158264623</v>
          </cell>
        </row>
        <row r="20">
          <cell r="A20" t="str">
            <v>2005 E/</v>
          </cell>
          <cell r="B20">
            <v>148458.302</v>
          </cell>
          <cell r="C20">
            <v>786.87300000000005</v>
          </cell>
          <cell r="D20">
            <v>0.53002963754765298</v>
          </cell>
          <cell r="E20">
            <v>9353.3060000000005</v>
          </cell>
          <cell r="F20">
            <v>2444.3000000000002</v>
          </cell>
          <cell r="G20">
            <v>1930.7270000000001</v>
          </cell>
          <cell r="H20">
            <v>565.6</v>
          </cell>
          <cell r="I20">
            <v>516.70000000000005</v>
          </cell>
          <cell r="J20">
            <v>19.011545346858966</v>
          </cell>
        </row>
        <row r="22">
          <cell r="A22" t="str">
            <v xml:space="preserve">TMB = Toneladas Métricas Brutas.               kg = kilogramos.    </v>
          </cell>
        </row>
        <row r="23">
          <cell r="A23" t="str">
            <v>1/ Incluye la pesca continental</v>
          </cell>
        </row>
        <row r="24">
          <cell r="A24" t="str">
            <v>Fuente: Ministerio de la Producción - Oficina General de Tecnología de la Información y Estadística.</v>
          </cell>
        </row>
        <row r="25">
          <cell r="A25" t="str">
            <v xml:space="preserve">                Instituto Nacional de Estadística e Informática.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4"/>
  <sheetViews>
    <sheetView showGridLines="0" tabSelected="1" zoomScale="145" zoomScaleNormal="145" zoomScaleSheetLayoutView="150" workbookViewId="0">
      <pane xSplit="14" ySplit="4" topLeftCell="O5" activePane="bottomRight" state="frozen"/>
      <selection pane="topRight" activeCell="O1" sqref="O1"/>
      <selection pane="bottomLeft" activeCell="A5" sqref="A5"/>
      <selection pane="bottomRight" activeCell="S37" sqref="S37"/>
    </sheetView>
  </sheetViews>
  <sheetFormatPr baseColWidth="10" defaultColWidth="7.140625" defaultRowHeight="9" x14ac:dyDescent="0.25"/>
  <cols>
    <col min="1" max="1" width="11.7109375" style="35" customWidth="1"/>
    <col min="2" max="3" width="7.28515625" style="35" hidden="1" customWidth="1"/>
    <col min="4" max="4" width="7.7109375" style="35" hidden="1" customWidth="1"/>
    <col min="5" max="6" width="7.5703125" style="35" hidden="1" customWidth="1"/>
    <col min="7" max="8" width="8.28515625" style="35" hidden="1" customWidth="1"/>
    <col min="9" max="9" width="7.28515625" style="35" hidden="1" customWidth="1"/>
    <col min="10" max="11" width="8.5703125" style="35" hidden="1" customWidth="1"/>
    <col min="12" max="13" width="9.28515625" style="35" hidden="1" customWidth="1"/>
    <col min="14" max="14" width="10.7109375" style="35" hidden="1" customWidth="1"/>
    <col min="15" max="19" width="9.28515625" style="35" customWidth="1"/>
    <col min="20" max="186" width="6.42578125" style="35" customWidth="1"/>
    <col min="187" max="16384" width="7.140625" style="35"/>
  </cols>
  <sheetData>
    <row r="1" spans="1:19" ht="13.5" customHeight="1" x14ac:dyDescent="0.25">
      <c r="A1" s="33" t="s">
        <v>73</v>
      </c>
      <c r="B1" s="33"/>
      <c r="C1" s="34"/>
      <c r="D1" s="34"/>
      <c r="E1" s="34"/>
      <c r="F1" s="34"/>
      <c r="G1" s="34"/>
      <c r="H1" s="34"/>
      <c r="I1" s="34"/>
    </row>
    <row r="2" spans="1:19" ht="11.25" customHeight="1" x14ac:dyDescent="0.25">
      <c r="A2" s="54" t="s">
        <v>23</v>
      </c>
      <c r="B2" s="54"/>
      <c r="C2" s="37"/>
      <c r="D2" s="37"/>
      <c r="E2" s="37"/>
      <c r="F2" s="37"/>
      <c r="G2" s="37"/>
      <c r="H2" s="37"/>
      <c r="I2" s="37"/>
    </row>
    <row r="3" spans="1:19" ht="3" customHeight="1" x14ac:dyDescent="0.25">
      <c r="A3" s="55"/>
      <c r="B3" s="56"/>
      <c r="C3" s="57"/>
      <c r="D3" s="57"/>
      <c r="E3" s="57"/>
      <c r="F3" s="57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1:19" s="39" customFormat="1" ht="23.25" customHeight="1" x14ac:dyDescent="0.15">
      <c r="A4" s="58" t="s">
        <v>66</v>
      </c>
      <c r="B4" s="59">
        <v>2002</v>
      </c>
      <c r="C4" s="60" t="s">
        <v>61</v>
      </c>
      <c r="D4" s="60" t="s">
        <v>10</v>
      </c>
      <c r="E4" s="60" t="s">
        <v>62</v>
      </c>
      <c r="F4" s="60" t="s">
        <v>63</v>
      </c>
      <c r="G4" s="38" t="s">
        <v>64</v>
      </c>
      <c r="H4" s="38" t="s">
        <v>54</v>
      </c>
      <c r="I4" s="38" t="s">
        <v>55</v>
      </c>
      <c r="J4" s="38" t="s">
        <v>56</v>
      </c>
      <c r="K4" s="38" t="s">
        <v>57</v>
      </c>
      <c r="L4" s="38" t="s">
        <v>58</v>
      </c>
      <c r="M4" s="38" t="s">
        <v>59</v>
      </c>
      <c r="N4" s="38" t="s">
        <v>60</v>
      </c>
      <c r="O4" s="38" t="s">
        <v>67</v>
      </c>
      <c r="P4" s="38" t="s">
        <v>65</v>
      </c>
      <c r="Q4" s="38" t="s">
        <v>53</v>
      </c>
      <c r="R4" s="38" t="s">
        <v>75</v>
      </c>
      <c r="S4" s="38" t="s">
        <v>74</v>
      </c>
    </row>
    <row r="5" spans="1:19" s="39" customFormat="1" ht="3.95" customHeight="1" x14ac:dyDescent="0.25">
      <c r="A5" s="40"/>
      <c r="B5" s="61"/>
      <c r="C5" s="2"/>
      <c r="D5" s="2"/>
      <c r="E5" s="2"/>
      <c r="F5" s="2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s="39" customFormat="1" ht="3.95" customHeight="1" x14ac:dyDescent="0.25">
      <c r="A6" s="40"/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s="43" customFormat="1" ht="11.25" customHeight="1" x14ac:dyDescent="0.25">
      <c r="A7" s="41" t="s">
        <v>9</v>
      </c>
      <c r="B7" s="62">
        <f>B8+B26</f>
        <v>3353.66</v>
      </c>
      <c r="C7" s="62">
        <f t="shared" ref="C7:L7" si="0">C8+C26+C31</f>
        <v>3578.62</v>
      </c>
      <c r="D7" s="63">
        <f t="shared" si="0"/>
        <v>5155.2</v>
      </c>
      <c r="E7" s="63">
        <f t="shared" si="0"/>
        <v>5835.55</v>
      </c>
      <c r="F7" s="63">
        <f t="shared" si="0"/>
        <v>6144.6399999999994</v>
      </c>
      <c r="G7" s="63">
        <f t="shared" si="0"/>
        <v>7365.65</v>
      </c>
      <c r="H7" s="63">
        <f t="shared" si="0"/>
        <v>12763.41</v>
      </c>
      <c r="I7" s="63">
        <f t="shared" si="0"/>
        <v>13100.07</v>
      </c>
      <c r="J7" s="63">
        <f t="shared" si="0"/>
        <v>14541.06</v>
      </c>
      <c r="K7" s="63">
        <f t="shared" si="0"/>
        <v>20361.38</v>
      </c>
      <c r="L7" s="63">
        <f t="shared" si="0"/>
        <v>25077</v>
      </c>
      <c r="M7" s="64">
        <f>M8+M26</f>
        <v>35431.607490000002</v>
      </c>
      <c r="N7" s="42">
        <f>N8+N26</f>
        <v>33251.74</v>
      </c>
      <c r="O7" s="80">
        <f>O8+O26+O31</f>
        <v>41237.370000000003</v>
      </c>
      <c r="P7" s="80">
        <f>P8+P26</f>
        <v>52647.022878979602</v>
      </c>
      <c r="Q7" s="80">
        <f>Q8+Q26</f>
        <v>54878.44</v>
      </c>
      <c r="R7" s="80">
        <f>R8+R26</f>
        <v>64517.772408396311</v>
      </c>
      <c r="S7" s="80">
        <f>S8+S26</f>
        <v>47923.952299844648</v>
      </c>
    </row>
    <row r="8" spans="1:19" ht="9" customHeight="1" x14ac:dyDescent="0.25">
      <c r="A8" s="41" t="s">
        <v>22</v>
      </c>
      <c r="B8" s="62">
        <f t="shared" ref="B8:S8" si="1">SUM(B9:B25)</f>
        <v>2843.46</v>
      </c>
      <c r="C8" s="62">
        <f t="shared" si="1"/>
        <v>2916.0099999999998</v>
      </c>
      <c r="D8" s="63">
        <f t="shared" si="1"/>
        <v>4376.57</v>
      </c>
      <c r="E8" s="63">
        <f t="shared" si="1"/>
        <v>4630.66</v>
      </c>
      <c r="F8" s="63">
        <f t="shared" si="1"/>
        <v>5029.3999999999996</v>
      </c>
      <c r="G8" s="63">
        <f t="shared" si="1"/>
        <v>6035.77</v>
      </c>
      <c r="H8" s="63">
        <f t="shared" si="1"/>
        <v>11322.71</v>
      </c>
      <c r="I8" s="63">
        <f t="shared" si="1"/>
        <v>12163.73</v>
      </c>
      <c r="J8" s="63">
        <f t="shared" si="1"/>
        <v>12859.039999999999</v>
      </c>
      <c r="K8" s="63">
        <f t="shared" si="1"/>
        <v>17521.97</v>
      </c>
      <c r="L8" s="63">
        <f t="shared" si="1"/>
        <v>22577</v>
      </c>
      <c r="M8" s="64">
        <f t="shared" si="1"/>
        <v>33646.00389</v>
      </c>
      <c r="N8" s="42">
        <f t="shared" si="1"/>
        <v>31401.11</v>
      </c>
      <c r="O8" s="80">
        <f t="shared" si="1"/>
        <v>37367.43</v>
      </c>
      <c r="P8" s="80">
        <f t="shared" si="1"/>
        <v>48356.481878979605</v>
      </c>
      <c r="Q8" s="80">
        <f t="shared" si="1"/>
        <v>49683.72</v>
      </c>
      <c r="R8" s="80">
        <f t="shared" si="1"/>
        <v>58574.550816026844</v>
      </c>
      <c r="S8" s="80">
        <f t="shared" si="1"/>
        <v>41711.91724984465</v>
      </c>
    </row>
    <row r="9" spans="1:19" ht="9" customHeight="1" x14ac:dyDescent="0.25">
      <c r="A9" s="76" t="s">
        <v>19</v>
      </c>
      <c r="B9" s="65">
        <v>5.25</v>
      </c>
      <c r="C9" s="66">
        <v>4.4000000000000004</v>
      </c>
      <c r="D9" s="66">
        <v>3.9</v>
      </c>
      <c r="E9" s="66">
        <v>22.73</v>
      </c>
      <c r="F9" s="66">
        <v>53.72</v>
      </c>
      <c r="G9" s="66">
        <v>59.98</v>
      </c>
      <c r="H9" s="66">
        <v>45.57</v>
      </c>
      <c r="I9" s="66">
        <v>102.15</v>
      </c>
      <c r="J9" s="66">
        <v>46.73</v>
      </c>
      <c r="K9" s="66">
        <v>24.88</v>
      </c>
      <c r="L9" s="66">
        <v>61</v>
      </c>
      <c r="M9" s="67">
        <v>41.110999999999997</v>
      </c>
      <c r="N9" s="45">
        <v>35.549999999999997</v>
      </c>
      <c r="O9" s="81">
        <v>89.37</v>
      </c>
      <c r="P9" s="81">
        <v>292.84000000000003</v>
      </c>
      <c r="Q9" s="81">
        <v>269.27</v>
      </c>
      <c r="R9" s="81">
        <v>363.00600000000003</v>
      </c>
      <c r="S9" s="81">
        <v>408.23399999999998</v>
      </c>
    </row>
    <row r="10" spans="1:19" ht="9" customHeight="1" x14ac:dyDescent="0.25">
      <c r="A10" s="76" t="s">
        <v>68</v>
      </c>
      <c r="B10" s="65">
        <v>38.85</v>
      </c>
      <c r="C10" s="66">
        <v>32.770000000000003</v>
      </c>
      <c r="D10" s="66">
        <v>42.19</v>
      </c>
      <c r="E10" s="66">
        <v>45.91</v>
      </c>
      <c r="F10" s="66">
        <v>50.06</v>
      </c>
      <c r="G10" s="66">
        <v>215.7</v>
      </c>
      <c r="H10" s="66">
        <v>145.71</v>
      </c>
      <c r="I10" s="66">
        <v>147.68</v>
      </c>
      <c r="J10" s="66">
        <v>129.31</v>
      </c>
      <c r="K10" s="66">
        <v>128.11000000000001</v>
      </c>
      <c r="L10" s="66">
        <v>136</v>
      </c>
      <c r="M10" s="67">
        <v>659.00170000000003</v>
      </c>
      <c r="N10" s="45">
        <v>81.77</v>
      </c>
      <c r="O10" s="81">
        <v>78.56</v>
      </c>
      <c r="P10" s="81">
        <v>85.702250000000006</v>
      </c>
      <c r="Q10" s="81">
        <v>78.819999999999993</v>
      </c>
      <c r="R10" s="81">
        <v>81.609250000000003</v>
      </c>
      <c r="S10" s="81">
        <v>89.046840000000003</v>
      </c>
    </row>
    <row r="11" spans="1:19" ht="9" customHeight="1" x14ac:dyDescent="0.25">
      <c r="A11" s="76" t="s">
        <v>18</v>
      </c>
      <c r="B11" s="65">
        <v>121.2</v>
      </c>
      <c r="C11" s="66">
        <v>99.28</v>
      </c>
      <c r="D11" s="66">
        <v>78.58</v>
      </c>
      <c r="E11" s="66">
        <v>64.67</v>
      </c>
      <c r="F11" s="66">
        <v>77.22</v>
      </c>
      <c r="G11" s="66">
        <v>53.5</v>
      </c>
      <c r="H11" s="66">
        <v>41.96</v>
      </c>
      <c r="I11" s="66">
        <v>31</v>
      </c>
      <c r="J11" s="66">
        <v>70.63</v>
      </c>
      <c r="K11" s="66">
        <v>35.799999999999997</v>
      </c>
      <c r="L11" s="66">
        <v>54</v>
      </c>
      <c r="M11" s="67">
        <v>74.860410000000002</v>
      </c>
      <c r="N11" s="45">
        <v>90.48</v>
      </c>
      <c r="O11" s="81">
        <v>103.77</v>
      </c>
      <c r="P11" s="81">
        <v>124.50765000000003</v>
      </c>
      <c r="Q11" s="81">
        <v>125.03</v>
      </c>
      <c r="R11" s="81">
        <v>156.5455</v>
      </c>
      <c r="S11" s="81">
        <v>171.10631999999998</v>
      </c>
    </row>
    <row r="12" spans="1:19" ht="9" customHeight="1" x14ac:dyDescent="0.25">
      <c r="A12" s="76" t="s">
        <v>4</v>
      </c>
      <c r="B12" s="65">
        <v>68.98</v>
      </c>
      <c r="C12" s="66">
        <v>68.95</v>
      </c>
      <c r="D12" s="66">
        <v>74.19</v>
      </c>
      <c r="E12" s="66">
        <v>85.38</v>
      </c>
      <c r="F12" s="66">
        <v>75.569999999999993</v>
      </c>
      <c r="G12" s="66">
        <v>77.5</v>
      </c>
      <c r="H12" s="66">
        <v>110.01</v>
      </c>
      <c r="I12" s="66">
        <v>120.24</v>
      </c>
      <c r="J12" s="66">
        <v>85.62</v>
      </c>
      <c r="K12" s="66">
        <v>137.37</v>
      </c>
      <c r="L12" s="66">
        <v>140</v>
      </c>
      <c r="M12" s="67">
        <v>141.62</v>
      </c>
      <c r="N12" s="45">
        <v>166.37</v>
      </c>
      <c r="O12" s="81">
        <v>105.39</v>
      </c>
      <c r="P12" s="81">
        <v>18.808000000000003</v>
      </c>
      <c r="Q12" s="81">
        <v>13.09</v>
      </c>
      <c r="R12" s="81">
        <v>95.550000000000011</v>
      </c>
      <c r="S12" s="81">
        <v>20.265000000000001</v>
      </c>
    </row>
    <row r="13" spans="1:19" ht="9" customHeight="1" x14ac:dyDescent="0.25">
      <c r="A13" s="76" t="s">
        <v>15</v>
      </c>
      <c r="B13" s="65">
        <v>103.39</v>
      </c>
      <c r="C13" s="66">
        <v>79.900000000000006</v>
      </c>
      <c r="D13" s="66">
        <v>93.75</v>
      </c>
      <c r="E13" s="66">
        <v>104.96</v>
      </c>
      <c r="F13" s="66">
        <v>123.43</v>
      </c>
      <c r="G13" s="66">
        <v>110.18</v>
      </c>
      <c r="H13" s="66">
        <v>88.01</v>
      </c>
      <c r="I13" s="66">
        <v>97.32</v>
      </c>
      <c r="J13" s="66">
        <v>67.959999999999994</v>
      </c>
      <c r="K13" s="66">
        <v>209.41</v>
      </c>
      <c r="L13" s="66">
        <v>240</v>
      </c>
      <c r="M13" s="67">
        <v>264.85636</v>
      </c>
      <c r="N13" s="45">
        <v>304.39999999999998</v>
      </c>
      <c r="O13" s="81">
        <v>482.65</v>
      </c>
      <c r="P13" s="81">
        <v>543.97600000000011</v>
      </c>
      <c r="Q13" s="81">
        <v>781.03</v>
      </c>
      <c r="R13" s="81">
        <v>780.81000000000017</v>
      </c>
      <c r="S13" s="81">
        <v>770.88</v>
      </c>
    </row>
    <row r="14" spans="1:19" ht="9" customHeight="1" x14ac:dyDescent="0.25">
      <c r="A14" s="76" t="s">
        <v>21</v>
      </c>
      <c r="B14" s="65">
        <v>1.9</v>
      </c>
      <c r="C14" s="66">
        <v>1.67</v>
      </c>
      <c r="D14" s="66">
        <v>31.93</v>
      </c>
      <c r="E14" s="66">
        <v>48.7</v>
      </c>
      <c r="F14" s="66">
        <v>73.739999999999995</v>
      </c>
      <c r="G14" s="66">
        <v>122.92</v>
      </c>
      <c r="H14" s="66">
        <v>130.38</v>
      </c>
      <c r="I14" s="66">
        <v>225.6</v>
      </c>
      <c r="J14" s="66">
        <v>263.19</v>
      </c>
      <c r="K14" s="66">
        <v>294.42</v>
      </c>
      <c r="L14" s="66">
        <v>329</v>
      </c>
      <c r="M14" s="67">
        <v>328.42568000000006</v>
      </c>
      <c r="N14" s="45">
        <v>175.13</v>
      </c>
      <c r="O14" s="81">
        <v>75.489999999999995</v>
      </c>
      <c r="P14" s="81">
        <v>139.30959999999996</v>
      </c>
      <c r="Q14" s="81">
        <v>162.01</v>
      </c>
      <c r="R14" s="81">
        <v>181.78359999999998</v>
      </c>
      <c r="S14" s="81">
        <v>186.21700000000001</v>
      </c>
    </row>
    <row r="15" spans="1:19" ht="9" customHeight="1" x14ac:dyDescent="0.25">
      <c r="A15" s="76" t="s">
        <v>16</v>
      </c>
      <c r="B15" s="65">
        <v>97.43</v>
      </c>
      <c r="C15" s="66">
        <v>87.13</v>
      </c>
      <c r="D15" s="66">
        <v>78.48</v>
      </c>
      <c r="E15" s="66">
        <v>115.83</v>
      </c>
      <c r="F15" s="66">
        <v>120.89</v>
      </c>
      <c r="G15" s="66">
        <v>197.85</v>
      </c>
      <c r="H15" s="66">
        <v>245.43</v>
      </c>
      <c r="I15" s="66">
        <v>235.68</v>
      </c>
      <c r="J15" s="66">
        <v>384</v>
      </c>
      <c r="K15" s="66">
        <v>476.43</v>
      </c>
      <c r="L15" s="66">
        <v>621</v>
      </c>
      <c r="M15" s="67">
        <v>881.70899999999983</v>
      </c>
      <c r="N15" s="45">
        <v>316.81</v>
      </c>
      <c r="O15" s="81">
        <v>699.14</v>
      </c>
      <c r="P15" s="81">
        <v>1123.7500000000002</v>
      </c>
      <c r="Q15" s="81">
        <v>810</v>
      </c>
      <c r="R15" s="81">
        <v>841.31608147366421</v>
      </c>
      <c r="S15" s="81">
        <v>537.70293393556585</v>
      </c>
    </row>
    <row r="16" spans="1:19" ht="9" customHeight="1" x14ac:dyDescent="0.25">
      <c r="A16" s="76" t="s">
        <v>14</v>
      </c>
      <c r="B16" s="65">
        <v>49.11</v>
      </c>
      <c r="C16" s="66">
        <v>16.2</v>
      </c>
      <c r="D16" s="66">
        <v>55.27</v>
      </c>
      <c r="E16" s="66">
        <v>134.13</v>
      </c>
      <c r="F16" s="66">
        <v>135.69999999999999</v>
      </c>
      <c r="G16" s="66">
        <v>115.26</v>
      </c>
      <c r="H16" s="66">
        <v>153.68</v>
      </c>
      <c r="I16" s="66">
        <v>247.34</v>
      </c>
      <c r="J16" s="66">
        <v>379.22</v>
      </c>
      <c r="K16" s="66">
        <v>266.98</v>
      </c>
      <c r="L16" s="66">
        <v>352</v>
      </c>
      <c r="M16" s="67">
        <v>455.53100000000001</v>
      </c>
      <c r="N16" s="45">
        <v>721.45</v>
      </c>
      <c r="O16" s="81">
        <v>446.88</v>
      </c>
      <c r="P16" s="81">
        <v>662.3900000000001</v>
      </c>
      <c r="Q16" s="81" t="s">
        <v>1</v>
      </c>
      <c r="R16" s="81">
        <v>2053.1286150000001</v>
      </c>
      <c r="S16" s="81">
        <v>2048.6382400000002</v>
      </c>
    </row>
    <row r="17" spans="1:19" ht="9" customHeight="1" x14ac:dyDescent="0.25">
      <c r="A17" s="76" t="s">
        <v>12</v>
      </c>
      <c r="B17" s="65">
        <v>68.33</v>
      </c>
      <c r="C17" s="66">
        <v>51</v>
      </c>
      <c r="D17" s="66">
        <v>62.81</v>
      </c>
      <c r="E17" s="66">
        <v>67.61</v>
      </c>
      <c r="F17" s="66">
        <v>78.58</v>
      </c>
      <c r="G17" s="66">
        <v>34.369999999999997</v>
      </c>
      <c r="H17" s="66">
        <v>38.380000000000003</v>
      </c>
      <c r="I17" s="66">
        <v>71.22</v>
      </c>
      <c r="J17" s="66">
        <v>112.06</v>
      </c>
      <c r="K17" s="66">
        <v>109.56</v>
      </c>
      <c r="L17" s="66">
        <v>148</v>
      </c>
      <c r="M17" s="67">
        <v>197.69999999999996</v>
      </c>
      <c r="N17" s="45">
        <v>269.10000000000002</v>
      </c>
      <c r="O17" s="81">
        <v>258.99</v>
      </c>
      <c r="P17" s="81">
        <v>247.00000000000006</v>
      </c>
      <c r="Q17" s="81">
        <v>286</v>
      </c>
      <c r="R17" s="81">
        <v>294.40500000000003</v>
      </c>
      <c r="S17" s="81">
        <v>325.21199999999999</v>
      </c>
    </row>
    <row r="18" spans="1:19" ht="9" customHeight="1" x14ac:dyDescent="0.25">
      <c r="A18" s="76" t="s">
        <v>13</v>
      </c>
      <c r="B18" s="65">
        <v>708.83</v>
      </c>
      <c r="C18" s="66">
        <v>729.88</v>
      </c>
      <c r="D18" s="68">
        <v>1260.96</v>
      </c>
      <c r="E18" s="68">
        <v>1318.48</v>
      </c>
      <c r="F18" s="68">
        <v>1014.77</v>
      </c>
      <c r="G18" s="68">
        <v>1044.2</v>
      </c>
      <c r="H18" s="68">
        <v>1489.76</v>
      </c>
      <c r="I18" s="68">
        <v>1323.5</v>
      </c>
      <c r="J18" s="68">
        <v>1223.73</v>
      </c>
      <c r="K18" s="68">
        <v>1191.76</v>
      </c>
      <c r="L18" s="68">
        <v>2415</v>
      </c>
      <c r="M18" s="67">
        <v>1747.1567399999999</v>
      </c>
      <c r="N18" s="45">
        <v>1614.74</v>
      </c>
      <c r="O18" s="81">
        <v>1177.55</v>
      </c>
      <c r="P18" s="81">
        <v>2262.962278979599</v>
      </c>
      <c r="Q18" s="81">
        <v>2687.62</v>
      </c>
      <c r="R18" s="81">
        <v>3000.0849999999987</v>
      </c>
      <c r="S18" s="81">
        <v>3198.290085909091</v>
      </c>
    </row>
    <row r="19" spans="1:19" ht="9" customHeight="1" x14ac:dyDescent="0.25">
      <c r="A19" s="76" t="s">
        <v>2</v>
      </c>
      <c r="B19" s="65">
        <v>22.5</v>
      </c>
      <c r="C19" s="66">
        <v>15.4</v>
      </c>
      <c r="D19" s="66">
        <v>16.25</v>
      </c>
      <c r="E19" s="66">
        <v>27.19</v>
      </c>
      <c r="F19" s="66">
        <v>16.37</v>
      </c>
      <c r="G19" s="66">
        <v>11.53</v>
      </c>
      <c r="H19" s="66">
        <v>206.02</v>
      </c>
      <c r="I19" s="66">
        <v>73.98</v>
      </c>
      <c r="J19" s="66">
        <v>63.54</v>
      </c>
      <c r="K19" s="66">
        <v>6.89</v>
      </c>
      <c r="L19" s="66">
        <v>9</v>
      </c>
      <c r="M19" s="67">
        <v>9.5609999999999999</v>
      </c>
      <c r="N19" s="45">
        <v>49.23</v>
      </c>
      <c r="O19" s="81">
        <v>122.08</v>
      </c>
      <c r="P19" s="81">
        <v>120.30895</v>
      </c>
      <c r="Q19" s="81">
        <v>124.77</v>
      </c>
      <c r="R19" s="81">
        <v>138.39815000000002</v>
      </c>
      <c r="S19" s="81">
        <v>183.58894000000001</v>
      </c>
    </row>
    <row r="20" spans="1:19" ht="9" customHeight="1" x14ac:dyDescent="0.25">
      <c r="A20" s="76" t="s">
        <v>3</v>
      </c>
      <c r="B20" s="65">
        <v>56.85</v>
      </c>
      <c r="C20" s="66">
        <v>78.84</v>
      </c>
      <c r="D20" s="66">
        <v>153.94999999999999</v>
      </c>
      <c r="E20" s="66">
        <v>291.04000000000002</v>
      </c>
      <c r="F20" s="66">
        <v>171.15</v>
      </c>
      <c r="G20" s="66">
        <v>190.6</v>
      </c>
      <c r="H20" s="66">
        <v>172.52</v>
      </c>
      <c r="I20" s="66">
        <v>181.15</v>
      </c>
      <c r="J20" s="66">
        <v>794.37</v>
      </c>
      <c r="K20" s="66">
        <v>83.39</v>
      </c>
      <c r="L20" s="66">
        <v>128</v>
      </c>
      <c r="M20" s="67">
        <v>197.38600000000002</v>
      </c>
      <c r="N20" s="45">
        <v>219.61</v>
      </c>
      <c r="O20" s="81">
        <v>253.15</v>
      </c>
      <c r="P20" s="81">
        <v>371.78375</v>
      </c>
      <c r="Q20" s="81">
        <v>476.47</v>
      </c>
      <c r="R20" s="81">
        <v>679.51670192264953</v>
      </c>
      <c r="S20" s="81">
        <v>662.00000000000023</v>
      </c>
    </row>
    <row r="21" spans="1:19" ht="9" customHeight="1" x14ac:dyDescent="0.25">
      <c r="A21" s="76" t="s">
        <v>5</v>
      </c>
      <c r="B21" s="65">
        <v>165.27</v>
      </c>
      <c r="C21" s="66">
        <v>195.66</v>
      </c>
      <c r="D21" s="66">
        <v>197.92</v>
      </c>
      <c r="E21" s="66">
        <v>86.23</v>
      </c>
      <c r="F21" s="66">
        <v>172.51</v>
      </c>
      <c r="G21" s="66">
        <v>130.01</v>
      </c>
      <c r="H21" s="66">
        <v>11.28</v>
      </c>
      <c r="I21" s="66">
        <v>45.89</v>
      </c>
      <c r="J21" s="66">
        <v>8.77</v>
      </c>
      <c r="K21" s="66">
        <v>1.1100000000000001</v>
      </c>
      <c r="L21" s="66">
        <v>6</v>
      </c>
      <c r="M21" s="67">
        <v>10.66</v>
      </c>
      <c r="N21" s="45">
        <v>8.44</v>
      </c>
      <c r="O21" s="81">
        <v>8.44</v>
      </c>
      <c r="P21" s="81" t="s">
        <v>1</v>
      </c>
      <c r="Q21" s="81" t="s">
        <v>1</v>
      </c>
      <c r="R21" s="81" t="s">
        <v>1</v>
      </c>
      <c r="S21" s="81" t="s">
        <v>1</v>
      </c>
    </row>
    <row r="22" spans="1:19" ht="9" customHeight="1" x14ac:dyDescent="0.25">
      <c r="A22" s="76" t="s">
        <v>11</v>
      </c>
      <c r="B22" s="65">
        <v>82.46</v>
      </c>
      <c r="C22" s="66">
        <v>94.22</v>
      </c>
      <c r="D22" s="66">
        <v>176.58</v>
      </c>
      <c r="E22" s="66">
        <v>253.51</v>
      </c>
      <c r="F22" s="66">
        <v>255.85</v>
      </c>
      <c r="G22" s="66">
        <v>263.75</v>
      </c>
      <c r="H22" s="66">
        <v>310.83</v>
      </c>
      <c r="I22" s="66">
        <v>243.51</v>
      </c>
      <c r="J22" s="66">
        <v>171.07</v>
      </c>
      <c r="K22" s="66">
        <v>121.73</v>
      </c>
      <c r="L22" s="66">
        <v>90</v>
      </c>
      <c r="M22" s="67">
        <v>88.25</v>
      </c>
      <c r="N22" s="45">
        <v>89.27</v>
      </c>
      <c r="O22" s="81">
        <v>127.76</v>
      </c>
      <c r="P22" s="81">
        <v>234.10599999999999</v>
      </c>
      <c r="Q22" s="81">
        <v>332.09</v>
      </c>
      <c r="R22" s="81">
        <v>1654.8992899999998</v>
      </c>
      <c r="S22" s="81">
        <v>1733.9652999999998</v>
      </c>
    </row>
    <row r="23" spans="1:19" ht="9" customHeight="1" x14ac:dyDescent="0.25">
      <c r="A23" s="76" t="s">
        <v>17</v>
      </c>
      <c r="B23" s="65">
        <v>1206.3499999999999</v>
      </c>
      <c r="C23" s="66">
        <v>1321.09</v>
      </c>
      <c r="D23" s="68">
        <v>2045.08</v>
      </c>
      <c r="E23" s="68">
        <v>1934.84</v>
      </c>
      <c r="F23" s="68">
        <v>2591.39</v>
      </c>
      <c r="G23" s="68">
        <v>3391.42</v>
      </c>
      <c r="H23" s="68">
        <v>8114.36</v>
      </c>
      <c r="I23" s="68">
        <v>8992.32</v>
      </c>
      <c r="J23" s="68">
        <v>9025.06</v>
      </c>
      <c r="K23" s="68">
        <v>14412.56</v>
      </c>
      <c r="L23" s="68">
        <v>17800</v>
      </c>
      <c r="M23" s="67">
        <v>28509.852000000003</v>
      </c>
      <c r="N23" s="45">
        <v>27183.37</v>
      </c>
      <c r="O23" s="81">
        <v>33277.5</v>
      </c>
      <c r="P23" s="81">
        <v>42088.256400000006</v>
      </c>
      <c r="Q23" s="81">
        <v>43492.1</v>
      </c>
      <c r="R23" s="81">
        <v>48208.691127630533</v>
      </c>
      <c r="S23" s="81">
        <v>31284.46659</v>
      </c>
    </row>
    <row r="24" spans="1:19" ht="9" customHeight="1" x14ac:dyDescent="0.25">
      <c r="A24" s="76" t="s">
        <v>20</v>
      </c>
      <c r="B24" s="65" t="s">
        <v>1</v>
      </c>
      <c r="C24" s="66">
        <v>0.38</v>
      </c>
      <c r="D24" s="66" t="s">
        <v>1</v>
      </c>
      <c r="E24" s="66" t="s">
        <v>1</v>
      </c>
      <c r="F24" s="66" t="s">
        <v>1</v>
      </c>
      <c r="G24" s="66" t="s">
        <v>1</v>
      </c>
      <c r="H24" s="66" t="s">
        <v>1</v>
      </c>
      <c r="I24" s="66" t="s">
        <v>1</v>
      </c>
      <c r="J24" s="66" t="s">
        <v>1</v>
      </c>
      <c r="K24" s="66">
        <v>0.5</v>
      </c>
      <c r="L24" s="66">
        <v>1</v>
      </c>
      <c r="M24" s="67">
        <v>1.2</v>
      </c>
      <c r="N24" s="45">
        <v>7.77</v>
      </c>
      <c r="O24" s="81">
        <v>9.19</v>
      </c>
      <c r="P24" s="81">
        <v>8.08</v>
      </c>
      <c r="Q24" s="81">
        <v>8.18</v>
      </c>
      <c r="R24" s="81">
        <v>8.0000000000000018</v>
      </c>
      <c r="S24" s="81">
        <v>8.1</v>
      </c>
    </row>
    <row r="25" spans="1:19" ht="9" customHeight="1" x14ac:dyDescent="0.25">
      <c r="A25" s="76" t="s">
        <v>6</v>
      </c>
      <c r="B25" s="65">
        <v>46.76</v>
      </c>
      <c r="C25" s="66">
        <v>39.24</v>
      </c>
      <c r="D25" s="66">
        <v>4.7300000000000004</v>
      </c>
      <c r="E25" s="66">
        <v>29.45</v>
      </c>
      <c r="F25" s="66">
        <v>18.45</v>
      </c>
      <c r="G25" s="66">
        <v>17</v>
      </c>
      <c r="H25" s="66">
        <v>18.809999999999999</v>
      </c>
      <c r="I25" s="66">
        <v>25.15</v>
      </c>
      <c r="J25" s="66">
        <v>33.78</v>
      </c>
      <c r="K25" s="66">
        <v>21.07</v>
      </c>
      <c r="L25" s="66">
        <v>47</v>
      </c>
      <c r="M25" s="67">
        <v>37.122999999999998</v>
      </c>
      <c r="N25" s="45">
        <v>67.62</v>
      </c>
      <c r="O25" s="81">
        <v>51.52</v>
      </c>
      <c r="P25" s="81">
        <v>32.701000000000001</v>
      </c>
      <c r="Q25" s="81">
        <v>37.24</v>
      </c>
      <c r="R25" s="81">
        <v>36.8065</v>
      </c>
      <c r="S25" s="81">
        <v>84.203999999999994</v>
      </c>
    </row>
    <row r="26" spans="1:19" ht="9" customHeight="1" x14ac:dyDescent="0.25">
      <c r="A26" s="41" t="s">
        <v>69</v>
      </c>
      <c r="B26" s="69">
        <f t="shared" ref="B26:M26" si="2">SUM(B27:B30)</f>
        <v>510.2</v>
      </c>
      <c r="C26" s="62">
        <f t="shared" si="2"/>
        <v>607.78</v>
      </c>
      <c r="D26" s="63">
        <f t="shared" si="2"/>
        <v>721.02</v>
      </c>
      <c r="E26" s="63">
        <f t="shared" si="2"/>
        <v>1161.68</v>
      </c>
      <c r="F26" s="63">
        <f t="shared" si="2"/>
        <v>1110.54</v>
      </c>
      <c r="G26" s="63">
        <f t="shared" si="2"/>
        <v>1274.73</v>
      </c>
      <c r="H26" s="63">
        <f t="shared" si="2"/>
        <v>1423.52</v>
      </c>
      <c r="I26" s="63">
        <f t="shared" si="2"/>
        <v>935.34</v>
      </c>
      <c r="J26" s="63">
        <f t="shared" si="2"/>
        <v>1681.78</v>
      </c>
      <c r="K26" s="63">
        <f t="shared" si="2"/>
        <v>2808.41</v>
      </c>
      <c r="L26" s="63">
        <f t="shared" si="2"/>
        <v>2454</v>
      </c>
      <c r="M26" s="64">
        <f t="shared" si="2"/>
        <v>1785.6035999999999</v>
      </c>
      <c r="N26" s="42">
        <f>SUM(N27:N30)</f>
        <v>1850.63</v>
      </c>
      <c r="O26" s="80">
        <f>SUM(O27:O30)</f>
        <v>3869.6800000000003</v>
      </c>
      <c r="P26" s="80">
        <f>SUM(P27:P30)</f>
        <v>4290.5410000000002</v>
      </c>
      <c r="Q26" s="80">
        <f>SUM(Q27:Q30)</f>
        <v>5194.72</v>
      </c>
      <c r="R26" s="80">
        <f>SUM(R27:R30)</f>
        <v>5943.2215923694657</v>
      </c>
      <c r="S26" s="80">
        <f>SUM(S27:S30)</f>
        <v>6212.0350499999995</v>
      </c>
    </row>
    <row r="27" spans="1:19" ht="9" customHeight="1" x14ac:dyDescent="0.25">
      <c r="A27" s="76" t="s">
        <v>13</v>
      </c>
      <c r="B27" s="65">
        <v>510.2</v>
      </c>
      <c r="C27" s="66">
        <v>607.78</v>
      </c>
      <c r="D27" s="66">
        <v>721.02</v>
      </c>
      <c r="E27" s="66">
        <v>801.01</v>
      </c>
      <c r="F27" s="66">
        <v>637.01</v>
      </c>
      <c r="G27" s="66">
        <v>713.85</v>
      </c>
      <c r="H27" s="66">
        <v>579.14</v>
      </c>
      <c r="I27" s="66">
        <v>434.43</v>
      </c>
      <c r="J27" s="66">
        <v>624.14</v>
      </c>
      <c r="K27" s="66">
        <v>744.31</v>
      </c>
      <c r="L27" s="66">
        <v>997</v>
      </c>
      <c r="M27" s="67">
        <v>379.81700000000006</v>
      </c>
      <c r="N27" s="45" t="s">
        <v>1</v>
      </c>
      <c r="O27" s="81" t="s">
        <v>1</v>
      </c>
      <c r="P27" s="81" t="s">
        <v>1</v>
      </c>
      <c r="Q27" s="81" t="s">
        <v>1</v>
      </c>
      <c r="R27" s="81" t="s">
        <v>1</v>
      </c>
      <c r="S27" s="81" t="s">
        <v>1</v>
      </c>
    </row>
    <row r="28" spans="1:19" ht="9" customHeight="1" x14ac:dyDescent="0.25">
      <c r="A28" s="76" t="s">
        <v>14</v>
      </c>
      <c r="B28" s="65"/>
      <c r="C28" s="66"/>
      <c r="D28" s="66"/>
      <c r="E28" s="66" t="s">
        <v>1</v>
      </c>
      <c r="F28" s="66" t="s">
        <v>1</v>
      </c>
      <c r="G28" s="66" t="s">
        <v>1</v>
      </c>
      <c r="H28" s="66" t="s">
        <v>1</v>
      </c>
      <c r="I28" s="66" t="s">
        <v>1</v>
      </c>
      <c r="J28" s="66">
        <v>347.16</v>
      </c>
      <c r="K28" s="66">
        <v>855.31</v>
      </c>
      <c r="L28" s="66">
        <v>792</v>
      </c>
      <c r="M28" s="67">
        <v>766.47359999999992</v>
      </c>
      <c r="N28" s="45">
        <v>722.5</v>
      </c>
      <c r="O28" s="81">
        <v>2939.96</v>
      </c>
      <c r="P28" s="81">
        <v>3041.6590000000001</v>
      </c>
      <c r="Q28" s="81">
        <v>3454.09</v>
      </c>
      <c r="R28" s="81">
        <v>2058.65699</v>
      </c>
      <c r="S28" s="81">
        <v>1692.5369599999999</v>
      </c>
    </row>
    <row r="29" spans="1:19" ht="9" customHeight="1" x14ac:dyDescent="0.25">
      <c r="A29" s="76" t="s">
        <v>11</v>
      </c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45"/>
      <c r="O29" s="81" t="s">
        <v>1</v>
      </c>
      <c r="P29" s="81" t="s">
        <v>1</v>
      </c>
      <c r="Q29" s="81" t="s">
        <v>1</v>
      </c>
      <c r="R29" s="81">
        <v>1144.6958099999997</v>
      </c>
      <c r="S29" s="81">
        <v>3282.5559400000002</v>
      </c>
    </row>
    <row r="30" spans="1:19" ht="9" customHeight="1" x14ac:dyDescent="0.25">
      <c r="A30" s="76" t="s">
        <v>70</v>
      </c>
      <c r="B30" s="69" t="s">
        <v>1</v>
      </c>
      <c r="C30" s="66" t="s">
        <v>1</v>
      </c>
      <c r="D30" s="66" t="s">
        <v>1</v>
      </c>
      <c r="E30" s="66">
        <v>360.67</v>
      </c>
      <c r="F30" s="66">
        <v>473.53</v>
      </c>
      <c r="G30" s="66">
        <v>560.88</v>
      </c>
      <c r="H30" s="66">
        <v>844.38</v>
      </c>
      <c r="I30" s="66">
        <v>500.91</v>
      </c>
      <c r="J30" s="66">
        <v>710.48</v>
      </c>
      <c r="K30" s="68">
        <v>1208.79</v>
      </c>
      <c r="L30" s="68">
        <v>665</v>
      </c>
      <c r="M30" s="67">
        <v>639.31299999999999</v>
      </c>
      <c r="N30" s="45">
        <v>1128.1300000000001</v>
      </c>
      <c r="O30" s="81">
        <v>929.72</v>
      </c>
      <c r="P30" s="81">
        <v>1248.8819999999998</v>
      </c>
      <c r="Q30" s="81">
        <v>1740.63</v>
      </c>
      <c r="R30" s="81">
        <v>2739.8687923694665</v>
      </c>
      <c r="S30" s="81">
        <v>1236.9421500000001</v>
      </c>
    </row>
    <row r="31" spans="1:19" ht="9" customHeight="1" x14ac:dyDescent="0.25">
      <c r="A31" s="41" t="s">
        <v>71</v>
      </c>
      <c r="B31" s="69" t="str">
        <f t="shared" ref="B31:J31" si="3">B33</f>
        <v>-</v>
      </c>
      <c r="C31" s="62">
        <f t="shared" si="3"/>
        <v>54.83</v>
      </c>
      <c r="D31" s="62">
        <f t="shared" si="3"/>
        <v>57.61</v>
      </c>
      <c r="E31" s="62">
        <f t="shared" si="3"/>
        <v>43.21</v>
      </c>
      <c r="F31" s="62">
        <f t="shared" si="3"/>
        <v>4.7</v>
      </c>
      <c r="G31" s="62">
        <f t="shared" si="3"/>
        <v>55.15</v>
      </c>
      <c r="H31" s="62">
        <f t="shared" si="3"/>
        <v>17.18</v>
      </c>
      <c r="I31" s="62">
        <f t="shared" si="3"/>
        <v>1</v>
      </c>
      <c r="J31" s="62">
        <f t="shared" si="3"/>
        <v>0.24</v>
      </c>
      <c r="K31" s="62">
        <f>SUM(K32:K33)</f>
        <v>31</v>
      </c>
      <c r="L31" s="62">
        <f>SUM(L32:L33)</f>
        <v>46</v>
      </c>
      <c r="M31" s="67" t="s">
        <v>1</v>
      </c>
      <c r="N31" s="45" t="s">
        <v>1</v>
      </c>
      <c r="O31" s="80">
        <f>SUM(O32:O33)</f>
        <v>0.26</v>
      </c>
      <c r="P31" s="81" t="s">
        <v>1</v>
      </c>
      <c r="Q31" s="81" t="s">
        <v>1</v>
      </c>
      <c r="R31" s="81" t="s">
        <v>1</v>
      </c>
      <c r="S31" s="81" t="s">
        <v>1</v>
      </c>
    </row>
    <row r="32" spans="1:19" ht="9" customHeight="1" x14ac:dyDescent="0.25">
      <c r="A32" s="76" t="s">
        <v>13</v>
      </c>
      <c r="B32" s="69"/>
      <c r="C32" s="62"/>
      <c r="D32" s="62"/>
      <c r="E32" s="66" t="s">
        <v>1</v>
      </c>
      <c r="F32" s="66" t="s">
        <v>1</v>
      </c>
      <c r="G32" s="66" t="s">
        <v>1</v>
      </c>
      <c r="H32" s="66" t="s">
        <v>1</v>
      </c>
      <c r="I32" s="66" t="s">
        <v>1</v>
      </c>
      <c r="J32" s="66" t="s">
        <v>1</v>
      </c>
      <c r="K32" s="66">
        <v>31</v>
      </c>
      <c r="L32" s="66">
        <v>1</v>
      </c>
      <c r="M32" s="67" t="s">
        <v>1</v>
      </c>
      <c r="N32" s="67" t="s">
        <v>1</v>
      </c>
      <c r="O32" s="81" t="s">
        <v>1</v>
      </c>
      <c r="P32" s="81" t="s">
        <v>1</v>
      </c>
      <c r="Q32" s="81" t="s">
        <v>1</v>
      </c>
      <c r="R32" s="81" t="s">
        <v>1</v>
      </c>
      <c r="S32" s="81" t="s">
        <v>1</v>
      </c>
    </row>
    <row r="33" spans="1:19" s="49" customFormat="1" ht="9" customHeight="1" x14ac:dyDescent="0.25">
      <c r="A33" s="76" t="s">
        <v>17</v>
      </c>
      <c r="B33" s="65" t="s">
        <v>1</v>
      </c>
      <c r="C33" s="66">
        <v>54.83</v>
      </c>
      <c r="D33" s="66">
        <v>57.61</v>
      </c>
      <c r="E33" s="66">
        <v>43.21</v>
      </c>
      <c r="F33" s="66">
        <v>4.7</v>
      </c>
      <c r="G33" s="66">
        <v>55.15</v>
      </c>
      <c r="H33" s="66">
        <v>17.18</v>
      </c>
      <c r="I33" s="66">
        <v>1</v>
      </c>
      <c r="J33" s="66">
        <v>0.24</v>
      </c>
      <c r="K33" s="66" t="s">
        <v>1</v>
      </c>
      <c r="L33" s="66">
        <v>45</v>
      </c>
      <c r="M33" s="67" t="s">
        <v>1</v>
      </c>
      <c r="N33" s="45" t="s">
        <v>1</v>
      </c>
      <c r="O33" s="81">
        <v>0.26</v>
      </c>
      <c r="P33" s="81" t="s">
        <v>1</v>
      </c>
      <c r="Q33" s="81" t="s">
        <v>1</v>
      </c>
      <c r="R33" s="81" t="s">
        <v>1</v>
      </c>
      <c r="S33" s="81" t="s">
        <v>1</v>
      </c>
    </row>
    <row r="34" spans="1:19" s="49" customFormat="1" ht="5.25" customHeight="1" x14ac:dyDescent="0.25">
      <c r="A34" s="46"/>
      <c r="B34" s="70"/>
      <c r="C34" s="47"/>
      <c r="D34" s="47"/>
      <c r="E34" s="47"/>
      <c r="F34" s="47"/>
      <c r="G34" s="48"/>
      <c r="H34" s="48"/>
      <c r="I34" s="48"/>
      <c r="J34" s="48"/>
      <c r="K34" s="48"/>
      <c r="L34" s="48"/>
      <c r="M34" s="71"/>
      <c r="N34" s="71"/>
      <c r="O34" s="71"/>
      <c r="P34" s="71"/>
      <c r="Q34" s="71"/>
      <c r="R34" s="79"/>
      <c r="S34" s="79"/>
    </row>
    <row r="35" spans="1:19" s="49" customFormat="1" ht="11.25" customHeight="1" x14ac:dyDescent="0.25">
      <c r="A35" s="4" t="s">
        <v>76</v>
      </c>
      <c r="B35" s="72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</row>
    <row r="36" spans="1:19" s="49" customFormat="1" ht="10.5" customHeight="1" x14ac:dyDescent="0.25">
      <c r="A36" s="72" t="s">
        <v>72</v>
      </c>
      <c r="B36" s="72"/>
      <c r="C36" s="44"/>
      <c r="D36" s="44"/>
      <c r="E36" s="44"/>
      <c r="F36" s="44"/>
      <c r="G36" s="44"/>
      <c r="H36" s="44"/>
      <c r="I36" s="44"/>
      <c r="J36" s="73"/>
    </row>
    <row r="37" spans="1:19" s="51" customFormat="1" ht="12" customHeight="1" x14ac:dyDescent="0.25">
      <c r="A37" s="50" t="s">
        <v>7</v>
      </c>
      <c r="B37" s="50"/>
      <c r="C37" s="74"/>
      <c r="D37" s="74"/>
      <c r="E37" s="74"/>
      <c r="F37" s="74"/>
      <c r="G37" s="74"/>
      <c r="H37" s="74"/>
      <c r="I37" s="74"/>
    </row>
    <row r="38" spans="1:19" ht="12" customHeight="1" x14ac:dyDescent="0.25">
      <c r="A38" s="52"/>
      <c r="B38" s="52"/>
    </row>
    <row r="39" spans="1:19" ht="12" customHeight="1" x14ac:dyDescent="0.25">
      <c r="B39" s="35">
        <v>3361.34</v>
      </c>
    </row>
    <row r="40" spans="1:19" ht="12" customHeight="1" x14ac:dyDescent="0.25">
      <c r="B40" s="35">
        <v>2851.14</v>
      </c>
    </row>
    <row r="41" spans="1:19" ht="12" customHeight="1" x14ac:dyDescent="0.25">
      <c r="B41" s="35">
        <v>5.25</v>
      </c>
    </row>
    <row r="42" spans="1:19" ht="12" customHeight="1" x14ac:dyDescent="0.25">
      <c r="B42" s="35">
        <v>38.85</v>
      </c>
    </row>
    <row r="43" spans="1:19" ht="12" customHeight="1" x14ac:dyDescent="0.25">
      <c r="B43" s="35">
        <v>121.2</v>
      </c>
    </row>
    <row r="44" spans="1:19" ht="12" customHeight="1" x14ac:dyDescent="0.25">
      <c r="B44" s="35">
        <v>68.98</v>
      </c>
    </row>
    <row r="45" spans="1:19" ht="12" customHeight="1" x14ac:dyDescent="0.25">
      <c r="B45" s="35">
        <v>103.39</v>
      </c>
    </row>
    <row r="46" spans="1:19" ht="12" customHeight="1" x14ac:dyDescent="0.25">
      <c r="B46" s="35">
        <v>1.9</v>
      </c>
    </row>
    <row r="47" spans="1:19" ht="12" customHeight="1" x14ac:dyDescent="0.25">
      <c r="B47" s="35">
        <v>97.43</v>
      </c>
    </row>
    <row r="48" spans="1:19" ht="12" customHeight="1" x14ac:dyDescent="0.25">
      <c r="B48" s="35">
        <v>49.11</v>
      </c>
    </row>
    <row r="49" spans="2:2" ht="12" customHeight="1" x14ac:dyDescent="0.25">
      <c r="B49" s="35">
        <v>68.33</v>
      </c>
    </row>
    <row r="50" spans="2:2" ht="12" customHeight="1" x14ac:dyDescent="0.25">
      <c r="B50" s="35">
        <v>708.83</v>
      </c>
    </row>
    <row r="51" spans="2:2" ht="12" customHeight="1" x14ac:dyDescent="0.25">
      <c r="B51" s="35">
        <v>22.5</v>
      </c>
    </row>
    <row r="52" spans="2:2" ht="12" customHeight="1" x14ac:dyDescent="0.25">
      <c r="B52" s="35">
        <v>56.85</v>
      </c>
    </row>
    <row r="53" spans="2:2" ht="12" customHeight="1" x14ac:dyDescent="0.25">
      <c r="B53" s="35">
        <v>165.27</v>
      </c>
    </row>
    <row r="54" spans="2:2" ht="12" customHeight="1" x14ac:dyDescent="0.25">
      <c r="B54" s="35">
        <v>82.46</v>
      </c>
    </row>
    <row r="55" spans="2:2" ht="12" customHeight="1" x14ac:dyDescent="0.25">
      <c r="B55" s="35">
        <v>7.68</v>
      </c>
    </row>
    <row r="56" spans="2:2" ht="12" customHeight="1" x14ac:dyDescent="0.25">
      <c r="B56" s="35">
        <v>1206.3499999999999</v>
      </c>
    </row>
    <row r="57" spans="2:2" ht="12" customHeight="1" x14ac:dyDescent="0.25">
      <c r="B57" s="35" t="s">
        <v>1</v>
      </c>
    </row>
    <row r="58" spans="2:2" ht="12" customHeight="1" x14ac:dyDescent="0.25">
      <c r="B58" s="35">
        <v>46.76</v>
      </c>
    </row>
    <row r="59" spans="2:2" ht="12" customHeight="1" x14ac:dyDescent="0.25">
      <c r="B59" s="35">
        <v>510.2</v>
      </c>
    </row>
    <row r="60" spans="2:2" ht="12" customHeight="1" x14ac:dyDescent="0.25">
      <c r="B60" s="35">
        <v>510.2</v>
      </c>
    </row>
    <row r="61" spans="2:2" ht="12" customHeight="1" x14ac:dyDescent="0.25">
      <c r="B61" s="35" t="s">
        <v>1</v>
      </c>
    </row>
    <row r="62" spans="2:2" ht="12" customHeight="1" x14ac:dyDescent="0.25">
      <c r="B62" s="35" t="s">
        <v>1</v>
      </c>
    </row>
    <row r="63" spans="2:2" ht="12" customHeight="1" x14ac:dyDescent="0.25">
      <c r="B63" s="35" t="s">
        <v>1</v>
      </c>
    </row>
    <row r="64" spans="2:2" ht="12" customHeight="1" x14ac:dyDescent="0.25"/>
    <row r="65" spans="2:9" ht="12" customHeight="1" x14ac:dyDescent="0.25">
      <c r="B65" s="53">
        <f>B7-B39</f>
        <v>-7.680000000000291</v>
      </c>
      <c r="C65" s="53"/>
      <c r="D65" s="53"/>
      <c r="E65" s="53"/>
      <c r="F65" s="53"/>
      <c r="G65" s="53"/>
      <c r="H65" s="53"/>
      <c r="I65" s="53"/>
    </row>
    <row r="66" spans="2:9" ht="12" customHeight="1" x14ac:dyDescent="0.25">
      <c r="B66" s="53">
        <f>B8-B40</f>
        <v>-7.6799999999998363</v>
      </c>
      <c r="C66" s="53"/>
      <c r="D66" s="53"/>
      <c r="E66" s="53"/>
      <c r="F66" s="53"/>
      <c r="G66" s="53"/>
      <c r="H66" s="53"/>
      <c r="I66" s="53"/>
    </row>
    <row r="67" spans="2:9" ht="12" customHeight="1" x14ac:dyDescent="0.25">
      <c r="B67" s="53">
        <f>B9-B41</f>
        <v>0</v>
      </c>
      <c r="C67" s="53"/>
      <c r="D67" s="53"/>
      <c r="E67" s="53"/>
      <c r="F67" s="53"/>
      <c r="G67" s="53"/>
      <c r="H67" s="53"/>
      <c r="I67" s="53"/>
    </row>
    <row r="68" spans="2:9" ht="12" customHeight="1" x14ac:dyDescent="0.25">
      <c r="B68" s="53">
        <f>B10-B42</f>
        <v>0</v>
      </c>
      <c r="C68" s="53"/>
      <c r="D68" s="53"/>
      <c r="E68" s="53"/>
      <c r="F68" s="53"/>
      <c r="G68" s="53"/>
      <c r="H68" s="53"/>
      <c r="I68" s="53"/>
    </row>
    <row r="69" spans="2:9" ht="12" customHeight="1" x14ac:dyDescent="0.25">
      <c r="B69" s="53">
        <f>B11-B43</f>
        <v>0</v>
      </c>
      <c r="C69" s="53"/>
      <c r="D69" s="53"/>
      <c r="E69" s="53"/>
      <c r="F69" s="53"/>
      <c r="G69" s="53"/>
      <c r="H69" s="53"/>
      <c r="I69" s="53"/>
    </row>
    <row r="70" spans="2:9" ht="12" customHeight="1" x14ac:dyDescent="0.25">
      <c r="B70" s="53">
        <f>B12-B44</f>
        <v>0</v>
      </c>
      <c r="C70" s="53"/>
      <c r="D70" s="53"/>
      <c r="E70" s="53"/>
      <c r="F70" s="53"/>
      <c r="G70" s="53"/>
      <c r="H70" s="53"/>
      <c r="I70" s="53"/>
    </row>
    <row r="71" spans="2:9" ht="12" customHeight="1" x14ac:dyDescent="0.25">
      <c r="B71" s="53">
        <f>B13-B45</f>
        <v>0</v>
      </c>
      <c r="C71" s="53"/>
      <c r="D71" s="53"/>
      <c r="E71" s="53"/>
      <c r="F71" s="53"/>
      <c r="G71" s="53"/>
      <c r="H71" s="53"/>
      <c r="I71" s="53"/>
    </row>
    <row r="72" spans="2:9" ht="12" customHeight="1" x14ac:dyDescent="0.25">
      <c r="B72" s="53">
        <f>B14-B46</f>
        <v>0</v>
      </c>
      <c r="C72" s="53"/>
      <c r="D72" s="53"/>
      <c r="E72" s="53"/>
      <c r="F72" s="53"/>
      <c r="G72" s="53"/>
      <c r="H72" s="53"/>
      <c r="I72" s="53"/>
    </row>
    <row r="73" spans="2:9" ht="12" customHeight="1" x14ac:dyDescent="0.25">
      <c r="B73" s="53">
        <f>B15-B47</f>
        <v>0</v>
      </c>
      <c r="C73" s="53"/>
      <c r="D73" s="53"/>
      <c r="E73" s="53"/>
      <c r="F73" s="53"/>
      <c r="G73" s="53"/>
      <c r="H73" s="53"/>
      <c r="I73" s="53"/>
    </row>
    <row r="74" spans="2:9" ht="12" customHeight="1" x14ac:dyDescent="0.25">
      <c r="B74" s="53">
        <f>B16-B48</f>
        <v>0</v>
      </c>
      <c r="C74" s="53"/>
      <c r="D74" s="53"/>
      <c r="E74" s="53"/>
      <c r="F74" s="53"/>
      <c r="G74" s="53"/>
      <c r="H74" s="53"/>
      <c r="I74" s="53"/>
    </row>
    <row r="75" spans="2:9" ht="12" customHeight="1" x14ac:dyDescent="0.25">
      <c r="B75" s="53">
        <f>B17-B49</f>
        <v>0</v>
      </c>
      <c r="C75" s="53"/>
      <c r="D75" s="53"/>
      <c r="E75" s="53"/>
      <c r="F75" s="53"/>
      <c r="G75" s="53"/>
      <c r="H75" s="53"/>
      <c r="I75" s="53"/>
    </row>
    <row r="76" spans="2:9" ht="12" customHeight="1" x14ac:dyDescent="0.25">
      <c r="B76" s="53">
        <f>B18-B50</f>
        <v>0</v>
      </c>
      <c r="C76" s="53"/>
      <c r="D76" s="53"/>
      <c r="E76" s="53"/>
      <c r="F76" s="53"/>
      <c r="G76" s="53"/>
      <c r="H76" s="53"/>
      <c r="I76" s="53"/>
    </row>
    <row r="77" spans="2:9" ht="12" customHeight="1" x14ac:dyDescent="0.25">
      <c r="B77" s="53">
        <f>B19-B51</f>
        <v>0</v>
      </c>
      <c r="C77" s="53"/>
      <c r="D77" s="53"/>
      <c r="E77" s="53"/>
      <c r="F77" s="53"/>
      <c r="G77" s="53"/>
      <c r="H77" s="53"/>
      <c r="I77" s="53"/>
    </row>
    <row r="78" spans="2:9" ht="12" customHeight="1" x14ac:dyDescent="0.25">
      <c r="B78" s="53">
        <f>B20-B52</f>
        <v>0</v>
      </c>
      <c r="C78" s="53"/>
      <c r="D78" s="53"/>
      <c r="E78" s="53"/>
      <c r="F78" s="53"/>
      <c r="G78" s="53"/>
      <c r="H78" s="53"/>
      <c r="I78" s="53"/>
    </row>
    <row r="79" spans="2:9" ht="12" customHeight="1" x14ac:dyDescent="0.25">
      <c r="B79" s="53">
        <f>B21-B53</f>
        <v>0</v>
      </c>
      <c r="C79" s="53"/>
      <c r="D79" s="53"/>
      <c r="E79" s="53"/>
      <c r="F79" s="53"/>
      <c r="G79" s="53"/>
      <c r="H79" s="53"/>
      <c r="I79" s="53"/>
    </row>
    <row r="80" spans="2:9" ht="12" customHeight="1" x14ac:dyDescent="0.25">
      <c r="B80" s="53">
        <f>B22-B54</f>
        <v>0</v>
      </c>
      <c r="C80" s="53"/>
      <c r="D80" s="53"/>
      <c r="E80" s="53"/>
      <c r="F80" s="53"/>
      <c r="G80" s="53"/>
      <c r="H80" s="53"/>
      <c r="I80" s="53"/>
    </row>
    <row r="81" spans="2:9" ht="12" customHeight="1" x14ac:dyDescent="0.25">
      <c r="B81" s="53" t="e">
        <f>#REF!-B55</f>
        <v>#REF!</v>
      </c>
      <c r="C81" s="53"/>
      <c r="D81" s="53"/>
      <c r="E81" s="53"/>
      <c r="F81" s="53"/>
      <c r="G81" s="53"/>
      <c r="H81" s="53"/>
      <c r="I81" s="53"/>
    </row>
    <row r="82" spans="2:9" ht="12" customHeight="1" x14ac:dyDescent="0.25">
      <c r="B82" s="53">
        <f>B23-B56</f>
        <v>0</v>
      </c>
      <c r="C82" s="53"/>
      <c r="D82" s="53"/>
      <c r="E82" s="53"/>
      <c r="F82" s="53"/>
      <c r="G82" s="53"/>
      <c r="H82" s="53"/>
      <c r="I82" s="53"/>
    </row>
    <row r="83" spans="2:9" ht="12" customHeight="1" x14ac:dyDescent="0.25">
      <c r="B83" s="53" t="e">
        <f>B24-B57</f>
        <v>#VALUE!</v>
      </c>
      <c r="C83" s="53"/>
      <c r="D83" s="53"/>
      <c r="E83" s="53"/>
      <c r="F83" s="53"/>
      <c r="G83" s="53"/>
      <c r="H83" s="53"/>
      <c r="I83" s="53"/>
    </row>
    <row r="84" spans="2:9" ht="12" customHeight="1" x14ac:dyDescent="0.25">
      <c r="B84" s="53">
        <f>B25-B58</f>
        <v>0</v>
      </c>
      <c r="C84" s="53"/>
      <c r="D84" s="53"/>
      <c r="E84" s="53"/>
      <c r="F84" s="53"/>
      <c r="G84" s="53"/>
      <c r="H84" s="53"/>
      <c r="I84" s="53"/>
    </row>
    <row r="85" spans="2:9" ht="12" customHeight="1" x14ac:dyDescent="0.25">
      <c r="B85" s="53">
        <f>B26-B59</f>
        <v>0</v>
      </c>
      <c r="C85" s="53"/>
      <c r="D85" s="53"/>
      <c r="E85" s="53"/>
      <c r="F85" s="53"/>
      <c r="G85" s="53"/>
      <c r="H85" s="53"/>
      <c r="I85" s="53"/>
    </row>
    <row r="86" spans="2:9" ht="12" customHeight="1" x14ac:dyDescent="0.25">
      <c r="B86" s="53">
        <f>B27-B60</f>
        <v>0</v>
      </c>
      <c r="C86" s="53"/>
      <c r="D86" s="53"/>
      <c r="E86" s="53"/>
      <c r="F86" s="53"/>
      <c r="G86" s="53"/>
      <c r="H86" s="53"/>
      <c r="I86" s="53"/>
    </row>
    <row r="87" spans="2:9" ht="12" customHeight="1" x14ac:dyDescent="0.25">
      <c r="B87" s="53" t="e">
        <f>B30-B61</f>
        <v>#VALUE!</v>
      </c>
      <c r="C87" s="53"/>
      <c r="D87" s="53"/>
      <c r="E87" s="53"/>
      <c r="F87" s="53"/>
      <c r="G87" s="53"/>
      <c r="H87" s="53"/>
      <c r="I87" s="53"/>
    </row>
    <row r="88" spans="2:9" ht="12" customHeight="1" x14ac:dyDescent="0.25">
      <c r="B88" s="53" t="e">
        <f>B31-B62</f>
        <v>#VALUE!</v>
      </c>
      <c r="C88" s="53"/>
      <c r="D88" s="53"/>
      <c r="E88" s="53"/>
      <c r="F88" s="53"/>
      <c r="G88" s="53"/>
      <c r="H88" s="53"/>
      <c r="I88" s="53"/>
    </row>
    <row r="89" spans="2:9" ht="12" customHeight="1" x14ac:dyDescent="0.25">
      <c r="B89" s="75" t="e">
        <f>B33-B63</f>
        <v>#VALUE!</v>
      </c>
      <c r="C89" s="75"/>
      <c r="D89" s="75"/>
      <c r="E89" s="75"/>
      <c r="F89" s="75"/>
      <c r="G89" s="75"/>
      <c r="H89" s="75"/>
      <c r="I89" s="75"/>
    </row>
    <row r="90" spans="2:9" ht="12" customHeight="1" x14ac:dyDescent="0.25"/>
    <row r="91" spans="2:9" ht="12" customHeight="1" x14ac:dyDescent="0.25"/>
    <row r="92" spans="2:9" ht="12" customHeight="1" x14ac:dyDescent="0.25"/>
    <row r="93" spans="2:9" ht="12" customHeight="1" x14ac:dyDescent="0.25"/>
    <row r="94" spans="2:9" ht="12" customHeight="1" x14ac:dyDescent="0.25"/>
    <row r="95" spans="2:9" ht="12" customHeight="1" x14ac:dyDescent="0.25"/>
    <row r="96" spans="2:9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</sheetData>
  <printOptions horizontalCentered="1"/>
  <pageMargins left="1.5354330708661419" right="1.4960629921259843" top="5.4724409448818898" bottom="1.3779527559055118" header="0" footer="0"/>
  <pageSetup paperSize="9" scale="102" orientation="portrait" r:id="rId1"/>
  <headerFooter alignWithMargins="0"/>
  <ignoredErrors>
    <ignoredError sqref="N4:Q4" numberStoredAsText="1"/>
    <ignoredError sqref="O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38"/>
  <sheetViews>
    <sheetView workbookViewId="0">
      <selection activeCell="O26" sqref="O26"/>
    </sheetView>
  </sheetViews>
  <sheetFormatPr baseColWidth="10" defaultRowHeight="15" x14ac:dyDescent="0.25"/>
  <cols>
    <col min="3" max="12" width="0" hidden="1" customWidth="1"/>
  </cols>
  <sheetData>
    <row r="2" spans="2:22" x14ac:dyDescent="0.25">
      <c r="B2" s="8" t="s">
        <v>27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  <c r="O2" s="10"/>
      <c r="P2" s="10"/>
      <c r="Q2" s="10"/>
      <c r="R2" s="10"/>
      <c r="S2" s="10"/>
      <c r="T2" s="10"/>
      <c r="U2" s="10"/>
      <c r="V2" s="10"/>
    </row>
    <row r="3" spans="2:22" x14ac:dyDescent="0.25">
      <c r="B3" s="11" t="s">
        <v>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"/>
      <c r="O3" s="10"/>
      <c r="P3" s="10"/>
      <c r="Q3" s="10"/>
      <c r="R3" s="10"/>
      <c r="S3" s="10"/>
      <c r="T3" s="10"/>
      <c r="U3" s="10"/>
      <c r="V3" s="10"/>
    </row>
    <row r="4" spans="2:22" x14ac:dyDescent="0.25">
      <c r="B4" s="13"/>
      <c r="C4" s="14"/>
      <c r="D4" s="14"/>
      <c r="E4" s="14"/>
      <c r="F4" s="14"/>
      <c r="G4" s="1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0"/>
    </row>
    <row r="5" spans="2:22" x14ac:dyDescent="0.25">
      <c r="B5" s="15" t="s">
        <v>0</v>
      </c>
      <c r="C5" s="16">
        <v>1999</v>
      </c>
      <c r="D5" s="17">
        <v>2000</v>
      </c>
      <c r="E5" s="17">
        <v>2001</v>
      </c>
      <c r="F5" s="17">
        <v>2002</v>
      </c>
      <c r="G5" s="17">
        <v>2003</v>
      </c>
      <c r="H5" s="18">
        <v>2004</v>
      </c>
      <c r="I5" s="18">
        <v>2005</v>
      </c>
      <c r="J5" s="18">
        <v>2006</v>
      </c>
      <c r="K5" s="18">
        <v>2007</v>
      </c>
      <c r="L5" s="18">
        <v>2008</v>
      </c>
      <c r="M5" s="18">
        <v>2009</v>
      </c>
      <c r="N5" s="18">
        <v>2010</v>
      </c>
      <c r="O5" s="18">
        <v>2011</v>
      </c>
      <c r="P5" s="18">
        <v>2012</v>
      </c>
      <c r="Q5" s="18">
        <v>2013</v>
      </c>
      <c r="R5" s="18">
        <v>2014</v>
      </c>
      <c r="S5" s="19">
        <v>2015</v>
      </c>
      <c r="T5" s="19">
        <v>2016</v>
      </c>
      <c r="U5" s="19">
        <v>2017</v>
      </c>
      <c r="V5" s="19" t="s">
        <v>8</v>
      </c>
    </row>
    <row r="6" spans="2:22" x14ac:dyDescent="0.25">
      <c r="B6" s="20"/>
      <c r="C6" s="21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</row>
    <row r="7" spans="2:22" x14ac:dyDescent="0.25">
      <c r="B7" s="23" t="s">
        <v>9</v>
      </c>
      <c r="C7" s="24">
        <v>1769532</v>
      </c>
      <c r="D7" s="24">
        <v>2241529</v>
      </c>
      <c r="E7" s="24">
        <v>1635427</v>
      </c>
      <c r="F7" s="24">
        <v>1839209</v>
      </c>
      <c r="G7" s="25">
        <v>1224484</v>
      </c>
      <c r="H7" s="24">
        <v>1971449</v>
      </c>
      <c r="I7" s="24">
        <v>1930727</v>
      </c>
      <c r="J7" s="24">
        <v>1342391</v>
      </c>
      <c r="K7" s="24">
        <v>1399047</v>
      </c>
      <c r="L7" s="24">
        <v>1414728</v>
      </c>
      <c r="M7" s="24">
        <v>1348460</v>
      </c>
      <c r="N7" s="24">
        <v>787436</v>
      </c>
      <c r="O7" s="24">
        <v>1637705</v>
      </c>
      <c r="P7" s="24">
        <f t="shared" ref="P7:V7" si="0">SUM(P8:P33)</f>
        <v>853603</v>
      </c>
      <c r="Q7" s="24">
        <f t="shared" si="0"/>
        <v>1114187</v>
      </c>
      <c r="R7" s="24">
        <f t="shared" si="0"/>
        <v>526478</v>
      </c>
      <c r="S7" s="24">
        <f t="shared" si="0"/>
        <v>852421</v>
      </c>
      <c r="T7" s="24">
        <f t="shared" si="0"/>
        <v>653037</v>
      </c>
      <c r="U7" s="26">
        <f t="shared" si="0"/>
        <v>759919</v>
      </c>
      <c r="V7" s="24">
        <f t="shared" si="0"/>
        <v>1415358</v>
      </c>
    </row>
    <row r="8" spans="2:22" x14ac:dyDescent="0.25">
      <c r="B8" s="27" t="s">
        <v>24</v>
      </c>
      <c r="C8" s="28">
        <v>157087</v>
      </c>
      <c r="D8" s="28">
        <v>189324</v>
      </c>
      <c r="E8" s="28">
        <v>113086</v>
      </c>
      <c r="F8" s="28">
        <v>88142</v>
      </c>
      <c r="G8" s="28">
        <v>132362</v>
      </c>
      <c r="H8" s="28">
        <v>82782</v>
      </c>
      <c r="I8" s="28">
        <v>43863</v>
      </c>
      <c r="J8" s="28">
        <v>23946</v>
      </c>
      <c r="K8" s="28">
        <v>58425</v>
      </c>
      <c r="L8" s="28">
        <v>41112</v>
      </c>
      <c r="M8" s="28">
        <v>12117</v>
      </c>
      <c r="N8" s="28">
        <v>20582</v>
      </c>
      <c r="O8" s="28">
        <v>33894</v>
      </c>
      <c r="P8" s="28">
        <v>8753</v>
      </c>
      <c r="Q8" s="28">
        <v>176</v>
      </c>
      <c r="R8" s="28">
        <v>294</v>
      </c>
      <c r="S8" s="28" t="s">
        <v>1</v>
      </c>
      <c r="T8" s="28">
        <v>8035</v>
      </c>
      <c r="U8" s="28">
        <v>8625</v>
      </c>
      <c r="V8" s="28"/>
    </row>
    <row r="9" spans="2:22" x14ac:dyDescent="0.25">
      <c r="B9" s="27" t="s">
        <v>28</v>
      </c>
      <c r="C9" s="28">
        <v>57538</v>
      </c>
      <c r="D9" s="28">
        <v>65528</v>
      </c>
      <c r="E9" s="28">
        <v>39809</v>
      </c>
      <c r="F9" s="28">
        <v>39412</v>
      </c>
      <c r="G9" s="28">
        <v>69326</v>
      </c>
      <c r="H9" s="28">
        <v>61026</v>
      </c>
      <c r="I9" s="28">
        <v>45528</v>
      </c>
      <c r="J9" s="28">
        <v>21852</v>
      </c>
      <c r="K9" s="28">
        <v>33612</v>
      </c>
      <c r="L9" s="28">
        <v>32160</v>
      </c>
      <c r="M9" s="28">
        <v>18023</v>
      </c>
      <c r="N9" s="28">
        <v>3338</v>
      </c>
      <c r="O9" s="28">
        <v>21084</v>
      </c>
      <c r="P9" s="28">
        <v>7636</v>
      </c>
      <c r="Q9" s="28">
        <v>5872</v>
      </c>
      <c r="R9" s="28">
        <v>9176</v>
      </c>
      <c r="S9" s="28" t="s">
        <v>1</v>
      </c>
      <c r="T9" s="28">
        <v>7</v>
      </c>
      <c r="U9" s="28">
        <v>29</v>
      </c>
      <c r="V9" s="28" t="s">
        <v>1</v>
      </c>
    </row>
    <row r="10" spans="2:22" x14ac:dyDescent="0.25">
      <c r="B10" s="27" t="s">
        <v>29</v>
      </c>
      <c r="C10" s="28">
        <v>82841</v>
      </c>
      <c r="D10" s="28">
        <v>74159</v>
      </c>
      <c r="E10" s="28">
        <v>40336</v>
      </c>
      <c r="F10" s="28">
        <v>46754</v>
      </c>
      <c r="G10" s="28">
        <v>81442</v>
      </c>
      <c r="H10" s="28">
        <v>100187</v>
      </c>
      <c r="I10" s="28">
        <v>66903</v>
      </c>
      <c r="J10" s="28">
        <v>34733</v>
      </c>
      <c r="K10" s="28">
        <v>42939</v>
      </c>
      <c r="L10" s="28">
        <v>39047</v>
      </c>
      <c r="M10" s="28">
        <v>42747</v>
      </c>
      <c r="N10" s="28">
        <v>22195</v>
      </c>
      <c r="O10" s="28">
        <v>46934</v>
      </c>
      <c r="P10" s="28">
        <v>27140</v>
      </c>
      <c r="Q10" s="28" t="s">
        <v>1</v>
      </c>
      <c r="R10" s="28" t="s">
        <v>1</v>
      </c>
      <c r="S10" s="28">
        <v>20742</v>
      </c>
      <c r="T10" s="28">
        <v>20835</v>
      </c>
      <c r="U10" s="28">
        <v>33596</v>
      </c>
      <c r="V10" s="28">
        <v>37416</v>
      </c>
    </row>
    <row r="11" spans="2:22" x14ac:dyDescent="0.25">
      <c r="B11" s="27" t="s">
        <v>30</v>
      </c>
      <c r="C11" s="28">
        <v>105805</v>
      </c>
      <c r="D11" s="28">
        <v>218385</v>
      </c>
      <c r="E11" s="28">
        <v>165900</v>
      </c>
      <c r="F11" s="28">
        <v>148095</v>
      </c>
      <c r="G11" s="28">
        <v>265440</v>
      </c>
      <c r="H11" s="28">
        <v>273440</v>
      </c>
      <c r="I11" s="28">
        <v>128648</v>
      </c>
      <c r="J11" s="28">
        <v>157430</v>
      </c>
      <c r="K11" s="28">
        <v>190211</v>
      </c>
      <c r="L11" s="28">
        <v>163272</v>
      </c>
      <c r="M11" s="28">
        <v>110486</v>
      </c>
      <c r="N11" s="28">
        <v>112788</v>
      </c>
      <c r="O11" s="28">
        <v>107934</v>
      </c>
      <c r="P11" s="28">
        <v>132283</v>
      </c>
      <c r="Q11" s="28">
        <v>173150</v>
      </c>
      <c r="R11" s="28">
        <v>62834</v>
      </c>
      <c r="S11" s="28">
        <v>63342</v>
      </c>
      <c r="T11" s="28">
        <v>106696</v>
      </c>
      <c r="U11" s="28">
        <v>160903</v>
      </c>
      <c r="V11" s="28">
        <v>278335</v>
      </c>
    </row>
    <row r="12" spans="2:22" x14ac:dyDescent="0.25">
      <c r="B12" s="27" t="s">
        <v>31</v>
      </c>
      <c r="C12" s="28">
        <v>371</v>
      </c>
      <c r="D12" s="28">
        <v>2282</v>
      </c>
      <c r="E12" s="28">
        <v>73</v>
      </c>
      <c r="F12" s="28">
        <v>28</v>
      </c>
      <c r="G12" s="28" t="s">
        <v>1</v>
      </c>
      <c r="H12" s="28">
        <v>230</v>
      </c>
      <c r="I12" s="28" t="s">
        <v>1</v>
      </c>
      <c r="J12" s="28">
        <v>624</v>
      </c>
      <c r="K12" s="28">
        <v>95</v>
      </c>
      <c r="L12" s="28">
        <v>72</v>
      </c>
      <c r="M12" s="28" t="s">
        <v>1</v>
      </c>
      <c r="N12" s="28" t="s">
        <v>1</v>
      </c>
      <c r="O12" s="28" t="s">
        <v>1</v>
      </c>
      <c r="P12" s="28" t="s">
        <v>1</v>
      </c>
      <c r="Q12" s="28" t="s">
        <v>1</v>
      </c>
      <c r="R12" s="28" t="s">
        <v>1</v>
      </c>
      <c r="S12" s="28" t="s">
        <v>1</v>
      </c>
      <c r="T12" s="28" t="s">
        <v>1</v>
      </c>
      <c r="U12" s="28" t="s">
        <v>1</v>
      </c>
      <c r="V12" s="28" t="s">
        <v>1</v>
      </c>
    </row>
    <row r="13" spans="2:22" x14ac:dyDescent="0.25">
      <c r="B13" s="27" t="s">
        <v>32</v>
      </c>
      <c r="C13" s="28">
        <v>342945</v>
      </c>
      <c r="D13" s="28">
        <v>356047</v>
      </c>
      <c r="E13" s="28">
        <v>340428</v>
      </c>
      <c r="F13" s="28">
        <v>263068</v>
      </c>
      <c r="G13" s="28">
        <v>178466</v>
      </c>
      <c r="H13" s="28">
        <v>351023</v>
      </c>
      <c r="I13" s="28">
        <v>287241</v>
      </c>
      <c r="J13" s="28">
        <v>206322</v>
      </c>
      <c r="K13" s="28">
        <v>227895</v>
      </c>
      <c r="L13" s="28">
        <v>214118</v>
      </c>
      <c r="M13" s="28">
        <v>192861</v>
      </c>
      <c r="N13" s="28">
        <v>158680</v>
      </c>
      <c r="O13" s="28">
        <v>219304</v>
      </c>
      <c r="P13" s="28">
        <v>136975</v>
      </c>
      <c r="Q13" s="28">
        <v>259407</v>
      </c>
      <c r="R13" s="28">
        <v>59660</v>
      </c>
      <c r="S13" s="28">
        <v>103540</v>
      </c>
      <c r="T13" s="28">
        <v>134010</v>
      </c>
      <c r="U13" s="28">
        <v>128324</v>
      </c>
      <c r="V13" s="28">
        <v>342717</v>
      </c>
    </row>
    <row r="14" spans="2:22" x14ac:dyDescent="0.25">
      <c r="B14" s="27" t="s">
        <v>33</v>
      </c>
      <c r="C14" s="28">
        <v>108683</v>
      </c>
      <c r="D14" s="28">
        <v>117660</v>
      </c>
      <c r="E14" s="28">
        <v>120252</v>
      </c>
      <c r="F14" s="28">
        <v>98487</v>
      </c>
      <c r="G14" s="28">
        <v>75066</v>
      </c>
      <c r="H14" s="28">
        <v>121686</v>
      </c>
      <c r="I14" s="28">
        <v>93884</v>
      </c>
      <c r="J14" s="28">
        <v>83816</v>
      </c>
      <c r="K14" s="28">
        <v>77486</v>
      </c>
      <c r="L14" s="28">
        <v>71840</v>
      </c>
      <c r="M14" s="28">
        <v>87962</v>
      </c>
      <c r="N14" s="28">
        <v>54129</v>
      </c>
      <c r="O14" s="28">
        <v>69769</v>
      </c>
      <c r="P14" s="28">
        <v>53470</v>
      </c>
      <c r="Q14" s="28">
        <v>55781</v>
      </c>
      <c r="R14" s="28">
        <v>9621</v>
      </c>
      <c r="S14" s="28">
        <v>45431</v>
      </c>
      <c r="T14" s="28">
        <v>69967</v>
      </c>
      <c r="U14" s="28">
        <v>44087</v>
      </c>
      <c r="V14" s="28">
        <v>91862</v>
      </c>
    </row>
    <row r="15" spans="2:22" x14ac:dyDescent="0.25">
      <c r="B15" s="27" t="s">
        <v>34</v>
      </c>
      <c r="C15" s="28">
        <v>47373</v>
      </c>
      <c r="D15" s="28">
        <v>45776</v>
      </c>
      <c r="E15" s="28">
        <v>53268</v>
      </c>
      <c r="F15" s="28">
        <v>38054</v>
      </c>
      <c r="G15" s="28">
        <v>23841</v>
      </c>
      <c r="H15" s="28">
        <v>53182</v>
      </c>
      <c r="I15" s="28">
        <v>31362</v>
      </c>
      <c r="J15" s="28">
        <v>14929</v>
      </c>
      <c r="K15" s="28">
        <v>5582</v>
      </c>
      <c r="L15" s="28">
        <v>9524</v>
      </c>
      <c r="M15" s="28" t="s">
        <v>1</v>
      </c>
      <c r="N15" s="28" t="s">
        <v>1</v>
      </c>
      <c r="O15" s="28" t="s">
        <v>1</v>
      </c>
      <c r="P15" s="28" t="s">
        <v>1</v>
      </c>
      <c r="Q15" s="28" t="s">
        <v>1</v>
      </c>
      <c r="R15" s="28" t="s">
        <v>1</v>
      </c>
      <c r="S15" s="28" t="s">
        <v>1</v>
      </c>
      <c r="T15" s="28" t="s">
        <v>1</v>
      </c>
      <c r="U15" s="28" t="s">
        <v>1</v>
      </c>
      <c r="V15" s="28" t="s">
        <v>1</v>
      </c>
    </row>
    <row r="16" spans="2:22" x14ac:dyDescent="0.25">
      <c r="B16" s="27" t="s">
        <v>35</v>
      </c>
      <c r="C16" s="28">
        <v>9053</v>
      </c>
      <c r="D16" s="28">
        <v>11989</v>
      </c>
      <c r="E16" s="28">
        <v>24879</v>
      </c>
      <c r="F16" s="28">
        <v>9523</v>
      </c>
      <c r="G16" s="28">
        <v>12356</v>
      </c>
      <c r="H16" s="28">
        <v>39791</v>
      </c>
      <c r="I16" s="28">
        <v>39879</v>
      </c>
      <c r="J16" s="28">
        <v>32140</v>
      </c>
      <c r="K16" s="28">
        <v>25820</v>
      </c>
      <c r="L16" s="28">
        <v>30757</v>
      </c>
      <c r="M16" s="28">
        <v>44969</v>
      </c>
      <c r="N16" s="28">
        <v>31916</v>
      </c>
      <c r="O16" s="28">
        <v>21811</v>
      </c>
      <c r="P16" s="28">
        <v>19720</v>
      </c>
      <c r="Q16" s="28">
        <v>37286</v>
      </c>
      <c r="R16" s="28">
        <v>6113</v>
      </c>
      <c r="S16" s="28">
        <v>14725</v>
      </c>
      <c r="T16" s="28">
        <v>11408</v>
      </c>
      <c r="U16" s="28">
        <v>6951</v>
      </c>
      <c r="V16" s="28">
        <v>19943</v>
      </c>
    </row>
    <row r="17" spans="2:22" x14ac:dyDescent="0.25">
      <c r="B17" s="27" t="s">
        <v>36</v>
      </c>
      <c r="C17" s="28">
        <v>24745</v>
      </c>
      <c r="D17" s="28">
        <v>26834</v>
      </c>
      <c r="E17" s="28">
        <v>31903</v>
      </c>
      <c r="F17" s="28">
        <v>30598</v>
      </c>
      <c r="G17" s="28">
        <v>24559</v>
      </c>
      <c r="H17" s="28">
        <v>51137</v>
      </c>
      <c r="I17" s="28">
        <v>51369</v>
      </c>
      <c r="J17" s="28">
        <v>37818</v>
      </c>
      <c r="K17" s="28">
        <v>34670</v>
      </c>
      <c r="L17" s="28">
        <v>44589</v>
      </c>
      <c r="M17" s="28">
        <v>63273</v>
      </c>
      <c r="N17" s="28">
        <v>29479</v>
      </c>
      <c r="O17" s="28">
        <v>27719</v>
      </c>
      <c r="P17" s="28">
        <v>9042</v>
      </c>
      <c r="Q17" s="28">
        <v>22746</v>
      </c>
      <c r="R17" s="28" t="s">
        <v>1</v>
      </c>
      <c r="S17" s="28" t="s">
        <v>1</v>
      </c>
      <c r="T17" s="28" t="s">
        <v>1</v>
      </c>
      <c r="U17" s="28">
        <v>29</v>
      </c>
      <c r="V17" s="28"/>
    </row>
    <row r="18" spans="2:22" x14ac:dyDescent="0.25">
      <c r="B18" s="27" t="s">
        <v>37</v>
      </c>
      <c r="C18" s="28">
        <v>19253</v>
      </c>
      <c r="D18" s="28">
        <v>12504</v>
      </c>
      <c r="E18" s="28">
        <v>22206</v>
      </c>
      <c r="F18" s="28">
        <v>16188</v>
      </c>
      <c r="G18" s="28">
        <v>10382</v>
      </c>
      <c r="H18" s="28">
        <v>17855</v>
      </c>
      <c r="I18" s="28">
        <v>16958</v>
      </c>
      <c r="J18" s="28">
        <v>8923</v>
      </c>
      <c r="K18" s="28">
        <v>8079</v>
      </c>
      <c r="L18" s="28">
        <v>5926</v>
      </c>
      <c r="M18" s="28" t="s">
        <v>1</v>
      </c>
      <c r="N18" s="28" t="s">
        <v>1</v>
      </c>
      <c r="O18" s="28" t="s">
        <v>1</v>
      </c>
      <c r="P18" s="28" t="s">
        <v>1</v>
      </c>
      <c r="Q18" s="28" t="s">
        <v>1</v>
      </c>
      <c r="R18" s="28" t="s">
        <v>1</v>
      </c>
      <c r="S18" s="28" t="s">
        <v>1</v>
      </c>
      <c r="T18" s="28" t="s">
        <v>1</v>
      </c>
      <c r="U18" s="28" t="s">
        <v>1</v>
      </c>
      <c r="V18" s="28"/>
    </row>
    <row r="19" spans="2:22" x14ac:dyDescent="0.25">
      <c r="B19" s="27" t="s">
        <v>38</v>
      </c>
      <c r="C19" s="28">
        <v>78682</v>
      </c>
      <c r="D19" s="28">
        <v>106989</v>
      </c>
      <c r="E19" s="28">
        <v>77646</v>
      </c>
      <c r="F19" s="28">
        <v>90600</v>
      </c>
      <c r="G19" s="28">
        <v>36238</v>
      </c>
      <c r="H19" s="28">
        <v>115579</v>
      </c>
      <c r="I19" s="28">
        <v>140930</v>
      </c>
      <c r="J19" s="28">
        <v>82691</v>
      </c>
      <c r="K19" s="28">
        <v>77911</v>
      </c>
      <c r="L19" s="28">
        <v>90683</v>
      </c>
      <c r="M19" s="28">
        <v>83957</v>
      </c>
      <c r="N19" s="28">
        <v>22088</v>
      </c>
      <c r="O19" s="28">
        <v>100947</v>
      </c>
      <c r="P19" s="28">
        <v>25788</v>
      </c>
      <c r="Q19" s="28">
        <v>76053</v>
      </c>
      <c r="R19" s="28">
        <v>26162</v>
      </c>
      <c r="S19" s="28">
        <v>45778</v>
      </c>
      <c r="T19" s="28">
        <v>38396</v>
      </c>
      <c r="U19" s="28">
        <v>30859</v>
      </c>
      <c r="V19" s="28">
        <v>95532</v>
      </c>
    </row>
    <row r="20" spans="2:22" x14ac:dyDescent="0.25">
      <c r="B20" s="27" t="s">
        <v>39</v>
      </c>
      <c r="C20" s="28">
        <v>70995</v>
      </c>
      <c r="D20" s="28">
        <v>98661</v>
      </c>
      <c r="E20" s="28">
        <v>77761</v>
      </c>
      <c r="F20" s="28">
        <v>73905</v>
      </c>
      <c r="G20" s="28">
        <v>27908</v>
      </c>
      <c r="H20" s="28">
        <v>88998</v>
      </c>
      <c r="I20" s="28">
        <v>98104</v>
      </c>
      <c r="J20" s="28">
        <v>50170</v>
      </c>
      <c r="K20" s="28">
        <v>51408</v>
      </c>
      <c r="L20" s="28">
        <v>56359</v>
      </c>
      <c r="M20" s="28">
        <v>55662</v>
      </c>
      <c r="N20" s="28">
        <v>8279</v>
      </c>
      <c r="O20" s="28">
        <v>71069</v>
      </c>
      <c r="P20" s="28">
        <v>17406</v>
      </c>
      <c r="Q20" s="28">
        <v>53003</v>
      </c>
      <c r="R20" s="28">
        <v>25765</v>
      </c>
      <c r="S20" s="28">
        <v>49984</v>
      </c>
      <c r="T20" s="28">
        <v>32044</v>
      </c>
      <c r="U20" s="28">
        <v>24327</v>
      </c>
      <c r="V20" s="28">
        <v>73836</v>
      </c>
    </row>
    <row r="21" spans="2:22" x14ac:dyDescent="0.25">
      <c r="B21" s="27" t="s">
        <v>40</v>
      </c>
      <c r="C21" s="28">
        <v>43833</v>
      </c>
      <c r="D21" s="28">
        <v>55333</v>
      </c>
      <c r="E21" s="28">
        <v>46675</v>
      </c>
      <c r="F21" s="28">
        <v>48527</v>
      </c>
      <c r="G21" s="28">
        <v>19914</v>
      </c>
      <c r="H21" s="28">
        <v>41768</v>
      </c>
      <c r="I21" s="28">
        <v>52794</v>
      </c>
      <c r="J21" s="28">
        <v>30155</v>
      </c>
      <c r="K21" s="28">
        <v>32365</v>
      </c>
      <c r="L21" s="28">
        <v>37981</v>
      </c>
      <c r="M21" s="28">
        <v>26189</v>
      </c>
      <c r="N21" s="28">
        <v>8727</v>
      </c>
      <c r="O21" s="28">
        <v>45708</v>
      </c>
      <c r="P21" s="28">
        <v>14451</v>
      </c>
      <c r="Q21" s="28">
        <v>28310</v>
      </c>
      <c r="R21" s="28">
        <v>17642</v>
      </c>
      <c r="S21" s="28">
        <v>31846</v>
      </c>
      <c r="T21" s="28">
        <v>22183</v>
      </c>
      <c r="U21" s="28">
        <v>16251</v>
      </c>
      <c r="V21" s="28">
        <v>47978</v>
      </c>
    </row>
    <row r="22" spans="2:22" x14ac:dyDescent="0.25">
      <c r="B22" s="27" t="s">
        <v>41</v>
      </c>
      <c r="C22" s="28">
        <v>175545</v>
      </c>
      <c r="D22" s="28">
        <v>238535</v>
      </c>
      <c r="E22" s="28">
        <v>128553</v>
      </c>
      <c r="F22" s="28">
        <v>157521</v>
      </c>
      <c r="G22" s="28">
        <v>57975</v>
      </c>
      <c r="H22" s="28">
        <v>169801</v>
      </c>
      <c r="I22" s="28">
        <v>178105</v>
      </c>
      <c r="J22" s="28">
        <v>109769</v>
      </c>
      <c r="K22" s="28">
        <v>95657</v>
      </c>
      <c r="L22" s="28">
        <v>96655</v>
      </c>
      <c r="M22" s="28">
        <v>84715</v>
      </c>
      <c r="N22" s="28">
        <v>46160</v>
      </c>
      <c r="O22" s="28">
        <v>164039</v>
      </c>
      <c r="P22" s="28">
        <v>67339</v>
      </c>
      <c r="Q22" s="28">
        <v>111403</v>
      </c>
      <c r="R22" s="28">
        <v>48864</v>
      </c>
      <c r="S22" s="28">
        <v>74310</v>
      </c>
      <c r="T22" s="28">
        <v>39939</v>
      </c>
      <c r="U22" s="28">
        <v>44665</v>
      </c>
      <c r="V22" s="28">
        <v>102734</v>
      </c>
    </row>
    <row r="23" spans="2:22" x14ac:dyDescent="0.25">
      <c r="B23" s="27" t="s">
        <v>25</v>
      </c>
      <c r="C23" s="28">
        <v>84352</v>
      </c>
      <c r="D23" s="28">
        <v>168492</v>
      </c>
      <c r="E23" s="28">
        <v>80834</v>
      </c>
      <c r="F23" s="28">
        <v>101300</v>
      </c>
      <c r="G23" s="28">
        <v>59988</v>
      </c>
      <c r="H23" s="28">
        <v>142045</v>
      </c>
      <c r="I23" s="28">
        <v>136996</v>
      </c>
      <c r="J23" s="28">
        <v>91372</v>
      </c>
      <c r="K23" s="28">
        <v>93341</v>
      </c>
      <c r="L23" s="28">
        <v>96076</v>
      </c>
      <c r="M23" s="28">
        <v>132465</v>
      </c>
      <c r="N23" s="28">
        <v>77949</v>
      </c>
      <c r="O23" s="28">
        <v>187883</v>
      </c>
      <c r="P23" s="28">
        <v>94433</v>
      </c>
      <c r="Q23" s="28">
        <v>101955</v>
      </c>
      <c r="R23" s="28">
        <v>71266</v>
      </c>
      <c r="S23" s="28">
        <v>97715</v>
      </c>
      <c r="T23" s="28">
        <v>54397</v>
      </c>
      <c r="U23" s="28">
        <v>74817</v>
      </c>
      <c r="V23" s="28">
        <v>115603</v>
      </c>
    </row>
    <row r="24" spans="2:22" x14ac:dyDescent="0.25">
      <c r="B24" s="27" t="s">
        <v>42</v>
      </c>
      <c r="C24" s="28">
        <v>2284</v>
      </c>
      <c r="D24" s="28" t="s">
        <v>1</v>
      </c>
      <c r="E24" s="28">
        <v>4749</v>
      </c>
      <c r="F24" s="28">
        <v>5387</v>
      </c>
      <c r="G24" s="28" t="s">
        <v>1</v>
      </c>
      <c r="H24" s="28" t="s">
        <v>1</v>
      </c>
      <c r="I24" s="28" t="s">
        <v>1</v>
      </c>
      <c r="J24" s="28" t="s">
        <v>1</v>
      </c>
      <c r="K24" s="28" t="s">
        <v>1</v>
      </c>
      <c r="L24" s="28" t="s">
        <v>1</v>
      </c>
      <c r="M24" s="28" t="s">
        <v>1</v>
      </c>
      <c r="N24" s="28" t="s">
        <v>1</v>
      </c>
      <c r="O24" s="28" t="s">
        <v>1</v>
      </c>
      <c r="P24" s="28" t="s">
        <v>1</v>
      </c>
      <c r="Q24" s="28" t="s">
        <v>1</v>
      </c>
      <c r="R24" s="28"/>
      <c r="S24" s="28" t="s">
        <v>1</v>
      </c>
      <c r="T24" s="28"/>
      <c r="U24" s="28"/>
      <c r="V24" s="28"/>
    </row>
    <row r="25" spans="2:22" x14ac:dyDescent="0.25">
      <c r="B25" s="27" t="s">
        <v>43</v>
      </c>
      <c r="C25" s="28">
        <v>64842</v>
      </c>
      <c r="D25" s="28">
        <v>106388</v>
      </c>
      <c r="E25" s="28">
        <v>42952</v>
      </c>
      <c r="F25" s="28">
        <v>74168</v>
      </c>
      <c r="G25" s="28">
        <v>23935</v>
      </c>
      <c r="H25" s="28">
        <v>39767</v>
      </c>
      <c r="I25" s="28">
        <v>68591</v>
      </c>
      <c r="J25" s="28">
        <v>38615</v>
      </c>
      <c r="K25" s="28">
        <v>40668</v>
      </c>
      <c r="L25" s="28">
        <v>68582</v>
      </c>
      <c r="M25" s="28">
        <v>66838</v>
      </c>
      <c r="N25" s="28">
        <v>32609</v>
      </c>
      <c r="O25" s="28">
        <v>109412</v>
      </c>
      <c r="P25" s="28">
        <v>45125</v>
      </c>
      <c r="Q25" s="28">
        <v>41494</v>
      </c>
      <c r="R25" s="28">
        <v>30697</v>
      </c>
      <c r="S25" s="28">
        <v>73466</v>
      </c>
      <c r="T25" s="28">
        <v>16777</v>
      </c>
      <c r="U25" s="28">
        <v>34695</v>
      </c>
      <c r="V25" s="28">
        <v>63803</v>
      </c>
    </row>
    <row r="26" spans="2:22" x14ac:dyDescent="0.25">
      <c r="B26" s="27" t="s">
        <v>26</v>
      </c>
      <c r="C26" s="28">
        <v>166929</v>
      </c>
      <c r="D26" s="28">
        <v>236119</v>
      </c>
      <c r="E26" s="28">
        <v>127831</v>
      </c>
      <c r="F26" s="28">
        <v>193182</v>
      </c>
      <c r="G26" s="28">
        <v>76721</v>
      </c>
      <c r="H26" s="28">
        <v>58440</v>
      </c>
      <c r="I26" s="28">
        <v>214346</v>
      </c>
      <c r="J26" s="28">
        <v>110813</v>
      </c>
      <c r="K26" s="28">
        <v>82344</v>
      </c>
      <c r="L26" s="28">
        <v>112346</v>
      </c>
      <c r="M26" s="28">
        <v>195307</v>
      </c>
      <c r="N26" s="28">
        <v>87066</v>
      </c>
      <c r="O26" s="28">
        <v>250349</v>
      </c>
      <c r="P26" s="28">
        <v>107806</v>
      </c>
      <c r="Q26" s="28">
        <v>87383</v>
      </c>
      <c r="R26" s="28">
        <v>77561</v>
      </c>
      <c r="S26" s="28">
        <v>162431</v>
      </c>
      <c r="T26" s="28">
        <v>54058</v>
      </c>
      <c r="U26" s="28">
        <v>109543</v>
      </c>
      <c r="V26" s="28">
        <v>91886</v>
      </c>
    </row>
    <row r="27" spans="2:22" x14ac:dyDescent="0.25">
      <c r="B27" s="27" t="s">
        <v>44</v>
      </c>
      <c r="C27" s="28">
        <v>13983</v>
      </c>
      <c r="D27" s="28">
        <v>12715</v>
      </c>
      <c r="E27" s="28">
        <v>8167</v>
      </c>
      <c r="F27" s="28">
        <v>33530</v>
      </c>
      <c r="G27" s="28">
        <v>1993</v>
      </c>
      <c r="H27" s="28">
        <v>13235</v>
      </c>
      <c r="I27" s="28">
        <v>52224</v>
      </c>
      <c r="J27" s="28">
        <v>26023</v>
      </c>
      <c r="K27" s="28">
        <v>31437</v>
      </c>
      <c r="L27" s="28">
        <v>29777</v>
      </c>
      <c r="M27" s="28">
        <v>39371</v>
      </c>
      <c r="N27" s="28">
        <v>4313</v>
      </c>
      <c r="O27" s="28">
        <v>27548</v>
      </c>
      <c r="P27" s="28">
        <v>19865</v>
      </c>
      <c r="Q27" s="28">
        <v>6828</v>
      </c>
      <c r="R27" s="28">
        <v>11635</v>
      </c>
      <c r="S27" s="28">
        <v>10405</v>
      </c>
      <c r="T27" s="28">
        <v>5177</v>
      </c>
      <c r="U27" s="28">
        <v>9484</v>
      </c>
      <c r="V27" s="28">
        <v>2234</v>
      </c>
    </row>
    <row r="28" spans="2:22" x14ac:dyDescent="0.25">
      <c r="B28" s="27" t="s">
        <v>45</v>
      </c>
      <c r="C28" s="28"/>
      <c r="D28" s="28"/>
      <c r="E28" s="28"/>
      <c r="F28" s="28" t="s">
        <v>1</v>
      </c>
      <c r="G28" s="28" t="s">
        <v>1</v>
      </c>
      <c r="H28" s="28" t="s">
        <v>1</v>
      </c>
      <c r="I28" s="28" t="s">
        <v>1</v>
      </c>
      <c r="J28" s="28" t="s">
        <v>1</v>
      </c>
      <c r="K28" s="28" t="s">
        <v>1</v>
      </c>
      <c r="L28" s="28" t="s">
        <v>1</v>
      </c>
      <c r="M28" s="28" t="s">
        <v>1</v>
      </c>
      <c r="N28" s="28" t="s">
        <v>1</v>
      </c>
      <c r="O28" s="28">
        <v>3683</v>
      </c>
      <c r="P28" s="28" t="s">
        <v>1</v>
      </c>
      <c r="Q28" s="28">
        <v>5656</v>
      </c>
      <c r="R28" s="28">
        <v>16289</v>
      </c>
      <c r="S28" s="28" t="s">
        <v>1</v>
      </c>
      <c r="T28" s="28" t="s">
        <v>1</v>
      </c>
      <c r="U28" s="28" t="s">
        <v>1</v>
      </c>
      <c r="V28" s="28" t="s">
        <v>1</v>
      </c>
    </row>
    <row r="29" spans="2:22" x14ac:dyDescent="0.25">
      <c r="B29" s="27" t="s">
        <v>46</v>
      </c>
      <c r="C29" s="28">
        <v>10843</v>
      </c>
      <c r="D29" s="28">
        <v>12236</v>
      </c>
      <c r="E29" s="28">
        <v>11907</v>
      </c>
      <c r="F29" s="28">
        <v>20961</v>
      </c>
      <c r="G29" s="28">
        <v>4878</v>
      </c>
      <c r="H29" s="28">
        <v>8996</v>
      </c>
      <c r="I29" s="28">
        <v>41413</v>
      </c>
      <c r="J29" s="28">
        <v>32478</v>
      </c>
      <c r="K29" s="28">
        <v>29869</v>
      </c>
      <c r="L29" s="28">
        <v>39011</v>
      </c>
      <c r="M29" s="28">
        <v>22349</v>
      </c>
      <c r="N29" s="28">
        <v>2576</v>
      </c>
      <c r="O29" s="28">
        <v>22433</v>
      </c>
      <c r="P29" s="28">
        <v>16580</v>
      </c>
      <c r="Q29" s="28" t="s">
        <v>1</v>
      </c>
      <c r="R29" s="28" t="s">
        <v>1</v>
      </c>
      <c r="S29" s="28">
        <v>13058</v>
      </c>
      <c r="T29" s="28">
        <v>12076</v>
      </c>
      <c r="U29" s="28">
        <v>9003</v>
      </c>
      <c r="V29" s="28">
        <v>5874</v>
      </c>
    </row>
    <row r="30" spans="2:22" x14ac:dyDescent="0.25">
      <c r="B30" s="27" t="s">
        <v>47</v>
      </c>
      <c r="C30" s="28">
        <v>7843</v>
      </c>
      <c r="D30" s="28">
        <v>10521</v>
      </c>
      <c r="E30" s="28">
        <v>9762</v>
      </c>
      <c r="F30" s="28">
        <v>14261</v>
      </c>
      <c r="G30" s="28">
        <v>2084</v>
      </c>
      <c r="H30" s="28">
        <v>6415</v>
      </c>
      <c r="I30" s="28">
        <v>15827</v>
      </c>
      <c r="J30" s="28">
        <v>21455</v>
      </c>
      <c r="K30" s="28">
        <v>23463</v>
      </c>
      <c r="L30" s="28">
        <v>14223</v>
      </c>
      <c r="M30" s="28">
        <v>7941</v>
      </c>
      <c r="N30" s="28">
        <v>408</v>
      </c>
      <c r="O30" s="28">
        <v>13738</v>
      </c>
      <c r="P30" s="28">
        <v>8766</v>
      </c>
      <c r="Q30" s="28">
        <v>5259</v>
      </c>
      <c r="R30" s="28">
        <v>7837</v>
      </c>
      <c r="S30" s="28">
        <v>6355</v>
      </c>
      <c r="T30" s="28">
        <v>8020</v>
      </c>
      <c r="U30" s="28">
        <v>3170</v>
      </c>
      <c r="V30" s="28">
        <v>5518</v>
      </c>
    </row>
    <row r="31" spans="2:22" x14ac:dyDescent="0.25">
      <c r="B31" s="27" t="s">
        <v>48</v>
      </c>
      <c r="C31" s="28">
        <v>19796</v>
      </c>
      <c r="D31" s="28">
        <v>12408</v>
      </c>
      <c r="E31" s="28">
        <v>13962</v>
      </c>
      <c r="F31" s="28">
        <v>33954</v>
      </c>
      <c r="G31" s="28">
        <v>4936</v>
      </c>
      <c r="H31" s="28">
        <v>10874</v>
      </c>
      <c r="I31" s="28">
        <v>24269</v>
      </c>
      <c r="J31" s="28">
        <v>17846</v>
      </c>
      <c r="K31" s="28">
        <v>24340</v>
      </c>
      <c r="L31" s="28">
        <v>20919</v>
      </c>
      <c r="M31" s="28">
        <v>11599</v>
      </c>
      <c r="N31" s="28">
        <v>1670</v>
      </c>
      <c r="O31" s="28">
        <v>20626</v>
      </c>
      <c r="P31" s="28">
        <v>9820</v>
      </c>
      <c r="Q31" s="28">
        <v>11446</v>
      </c>
      <c r="R31" s="28">
        <v>10075</v>
      </c>
      <c r="S31" s="28">
        <v>6147</v>
      </c>
      <c r="T31" s="28">
        <v>4515</v>
      </c>
      <c r="U31" s="28">
        <v>8377</v>
      </c>
      <c r="V31" s="28">
        <v>10218</v>
      </c>
    </row>
    <row r="32" spans="2:22" x14ac:dyDescent="0.25">
      <c r="B32" s="27" t="s">
        <v>49</v>
      </c>
      <c r="C32" s="28"/>
      <c r="D32" s="28" t="s">
        <v>1</v>
      </c>
      <c r="E32" s="28" t="s">
        <v>1</v>
      </c>
      <c r="F32" s="28" t="s">
        <v>1</v>
      </c>
      <c r="G32" s="28" t="s">
        <v>1</v>
      </c>
      <c r="H32" s="28" t="s">
        <v>1</v>
      </c>
      <c r="I32" s="28" t="s">
        <v>1</v>
      </c>
      <c r="J32" s="28" t="s">
        <v>1</v>
      </c>
      <c r="K32" s="28" t="s">
        <v>1</v>
      </c>
      <c r="L32" s="28" t="s">
        <v>1</v>
      </c>
      <c r="M32" s="28">
        <v>2458</v>
      </c>
      <c r="N32" s="28">
        <v>145</v>
      </c>
      <c r="O32" s="28">
        <v>2847</v>
      </c>
      <c r="P32" s="28" t="s">
        <v>1</v>
      </c>
      <c r="Q32" s="28" t="s">
        <v>1</v>
      </c>
      <c r="R32" s="28" t="s">
        <v>1</v>
      </c>
      <c r="S32" s="28" t="s">
        <v>1</v>
      </c>
      <c r="T32" s="28" t="s">
        <v>1</v>
      </c>
      <c r="U32" s="28" t="s">
        <v>1</v>
      </c>
      <c r="V32" s="28" t="s">
        <v>1</v>
      </c>
    </row>
    <row r="33" spans="2:22" x14ac:dyDescent="0.25">
      <c r="B33" s="27" t="s">
        <v>50</v>
      </c>
      <c r="C33" s="28">
        <v>73911</v>
      </c>
      <c r="D33" s="28">
        <v>62644</v>
      </c>
      <c r="E33" s="28">
        <v>52488</v>
      </c>
      <c r="F33" s="28">
        <v>213564</v>
      </c>
      <c r="G33" s="28">
        <v>34674</v>
      </c>
      <c r="H33" s="28">
        <v>123192</v>
      </c>
      <c r="I33" s="28">
        <v>101493</v>
      </c>
      <c r="J33" s="28">
        <v>108471</v>
      </c>
      <c r="K33" s="28">
        <v>111430</v>
      </c>
      <c r="L33" s="28">
        <v>99699</v>
      </c>
      <c r="M33" s="28">
        <v>47171</v>
      </c>
      <c r="N33" s="28">
        <v>62339</v>
      </c>
      <c r="O33" s="28">
        <v>68974</v>
      </c>
      <c r="P33" s="28">
        <v>31205</v>
      </c>
      <c r="Q33" s="28">
        <v>30979</v>
      </c>
      <c r="R33" s="28">
        <v>34987</v>
      </c>
      <c r="S33" s="28">
        <v>33146</v>
      </c>
      <c r="T33" s="28">
        <v>14497</v>
      </c>
      <c r="U33" s="28">
        <v>12184</v>
      </c>
      <c r="V33" s="28">
        <v>29869</v>
      </c>
    </row>
    <row r="34" spans="2:22" x14ac:dyDescent="0.25"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2:22" x14ac:dyDescent="0.25">
      <c r="B35" s="1" t="s">
        <v>51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10"/>
    </row>
    <row r="36" spans="2:22" x14ac:dyDescent="0.25">
      <c r="B36" s="77" t="s">
        <v>52</v>
      </c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10"/>
      <c r="S36" s="10"/>
      <c r="T36" s="10"/>
      <c r="U36" s="10"/>
      <c r="V36" s="10"/>
    </row>
    <row r="37" spans="2:22" x14ac:dyDescent="0.25">
      <c r="B37" s="5" t="s">
        <v>7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32"/>
      <c r="S37" s="32"/>
      <c r="T37" s="32"/>
      <c r="U37" s="32"/>
      <c r="V37" s="10"/>
    </row>
    <row r="38" spans="2:22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</sheetData>
  <mergeCells count="1">
    <mergeCell ref="B36:Q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14 13</vt:lpstr>
      <vt:lpstr>14.20</vt:lpstr>
      <vt:lpstr>'14 13'!Área_de_impresión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Diaz Caycho</dc:creator>
  <cp:lastModifiedBy>Fernando</cp:lastModifiedBy>
  <cp:lastPrinted>2019-07-24T20:06:19Z</cp:lastPrinted>
  <dcterms:created xsi:type="dcterms:W3CDTF">2017-07-06T19:28:35Z</dcterms:created>
  <dcterms:modified xsi:type="dcterms:W3CDTF">2020-06-01T06:02:34Z</dcterms:modified>
</cp:coreProperties>
</file>