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57" sheetId="1" r:id="rId1"/>
  </sheets>
  <definedNames>
    <definedName name="_xlnm.Print_Area" localSheetId="0">'1557'!$A$1:$T$57</definedName>
  </definedNames>
  <calcPr calcId="152511"/>
</workbook>
</file>

<file path=xl/calcChain.xml><?xml version="1.0" encoding="utf-8"?>
<calcChain xmlns="http://schemas.openxmlformats.org/spreadsheetml/2006/main">
  <c r="U72" i="1" l="1"/>
  <c r="U71" i="1"/>
  <c r="U70" i="1"/>
  <c r="U69" i="1"/>
  <c r="T61" i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U60" i="1"/>
  <c r="U61" i="1"/>
  <c r="U62" i="1"/>
  <c r="U63" i="1"/>
  <c r="U64" i="1"/>
  <c r="U65" i="1"/>
  <c r="U66" i="1"/>
  <c r="U67" i="1"/>
  <c r="U68" i="1"/>
  <c r="T37" i="1" l="1"/>
  <c r="T36" i="1" s="1"/>
  <c r="S37" i="1"/>
  <c r="S36" i="1" s="1"/>
  <c r="R37" i="1"/>
  <c r="R36" i="1" s="1"/>
  <c r="Q37" i="1"/>
  <c r="Q36" i="1" s="1"/>
  <c r="P37" i="1"/>
  <c r="P36" i="1" s="1"/>
  <c r="O37" i="1"/>
  <c r="O36" i="1" s="1"/>
  <c r="N37" i="1"/>
  <c r="M37" i="1"/>
  <c r="L37" i="1"/>
  <c r="K37" i="1"/>
  <c r="J37" i="1"/>
  <c r="I37" i="1"/>
  <c r="H37" i="1"/>
  <c r="G37" i="1"/>
  <c r="T34" i="1"/>
  <c r="S34" i="1"/>
  <c r="R34" i="1"/>
  <c r="Q34" i="1"/>
  <c r="P34" i="1"/>
  <c r="O34" i="1"/>
  <c r="T29" i="1"/>
  <c r="S29" i="1"/>
  <c r="R29" i="1"/>
  <c r="Q29" i="1"/>
  <c r="P29" i="1"/>
  <c r="O29" i="1"/>
  <c r="T23" i="1"/>
  <c r="S23" i="1"/>
  <c r="R23" i="1"/>
  <c r="Q23" i="1"/>
  <c r="P23" i="1"/>
  <c r="O23" i="1"/>
  <c r="T16" i="1"/>
  <c r="S16" i="1"/>
  <c r="R16" i="1"/>
  <c r="Q16" i="1"/>
  <c r="P16" i="1"/>
  <c r="O16" i="1"/>
  <c r="T9" i="1"/>
  <c r="S9" i="1"/>
  <c r="R9" i="1"/>
  <c r="Q9" i="1"/>
  <c r="P9" i="1"/>
  <c r="P8" i="1" s="1"/>
  <c r="P7" i="1" s="1"/>
  <c r="O9" i="1"/>
  <c r="O8" i="1" s="1"/>
  <c r="Q8" i="1"/>
  <c r="Q7" i="1" s="1"/>
  <c r="T8" i="1" l="1"/>
  <c r="T7" i="1" s="1"/>
  <c r="S8" i="1"/>
  <c r="S7" i="1" s="1"/>
  <c r="R8" i="1"/>
  <c r="O7" i="1"/>
  <c r="R7" i="1"/>
</calcChain>
</file>

<file path=xl/sharedStrings.xml><?xml version="1.0" encoding="utf-8"?>
<sst xmlns="http://schemas.openxmlformats.org/spreadsheetml/2006/main" count="39" uniqueCount="28">
  <si>
    <t>Total</t>
  </si>
  <si>
    <t>Huánuco (Provincia Puerto Inca)</t>
  </si>
  <si>
    <t>Tumbes</t>
  </si>
  <si>
    <t>Piura</t>
  </si>
  <si>
    <t>Ucayali</t>
  </si>
  <si>
    <t>Loreto</t>
  </si>
  <si>
    <t>Cusco</t>
  </si>
  <si>
    <t>Canon Gasífero</t>
  </si>
  <si>
    <t>Región</t>
  </si>
  <si>
    <t>Ley Nº 29289 - Contrapartida Nacional</t>
  </si>
  <si>
    <t>Ley Nº 29289 - Servicio de Deuda</t>
  </si>
  <si>
    <t>Universidad Nacional de la Amazonía</t>
  </si>
  <si>
    <t>Instituto Peruano de la Amazonía</t>
  </si>
  <si>
    <t>Concejos Municipales</t>
  </si>
  <si>
    <t>Universidad Nacional de Ucayali</t>
  </si>
  <si>
    <t>Universidad Nacional Intercultural de la Amazonía</t>
  </si>
  <si>
    <t>Gobierno Regional</t>
  </si>
  <si>
    <t>Universidad Nacional de Piura</t>
  </si>
  <si>
    <t>Universidad Nacional de Frontera</t>
  </si>
  <si>
    <t>Institutos Superiores</t>
  </si>
  <si>
    <t xml:space="preserve">Gobierno Regional </t>
  </si>
  <si>
    <t>Universidad Nacional de Tumbes</t>
  </si>
  <si>
    <t>Canon y Sobre Canon Petrolero</t>
  </si>
  <si>
    <t>Fuente: PERUPETRO S.A.</t>
  </si>
  <si>
    <t>Universidad Nacional de San Antonio Abad del Cusco</t>
  </si>
  <si>
    <t xml:space="preserve">     (Miles de soles)</t>
  </si>
  <si>
    <t xml:space="preserve">    GASÍFERO, SEGÚN REGIÓN, 2013-2017</t>
  </si>
  <si>
    <t>15.57   DISTRIBUCIÓN DEL CANON Y SOBRE CANON PETROLERO Y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</si>
</sst>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#\ ##0"/>
    <numFmt numFmtId="166" formatCode="0.0"/>
    <numFmt numFmtId="167" formatCode="0.00_)"/>
    <numFmt numFmtId="168" formatCode="#\ ###\ ##0;0;&quot;-&quot;"/>
    <numFmt numFmtId="169" formatCode="0.00000000_)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name val="Helv"/>
    </font>
    <font>
      <sz val="7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167" fontId="6" fillId="0" borderId="0"/>
  </cellStyleXfs>
  <cellXfs count="35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164" fontId="3" fillId="0" borderId="0" xfId="2" applyNumberFormat="1" applyFont="1" applyAlignment="1" applyProtection="1">
      <alignment horizontal="right" vertical="center"/>
    </xf>
    <xf numFmtId="166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0" fontId="3" fillId="0" borderId="2" xfId="2" applyFont="1" applyBorder="1" applyAlignment="1">
      <alignment horizontal="left" vertical="center"/>
    </xf>
    <xf numFmtId="164" fontId="3" fillId="0" borderId="2" xfId="2" applyNumberFormat="1" applyFont="1" applyBorder="1" applyAlignment="1" applyProtection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166" fontId="3" fillId="0" borderId="6" xfId="2" applyNumberFormat="1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167" fontId="3" fillId="0" borderId="0" xfId="3" applyFont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0" fontId="8" fillId="0" borderId="0" xfId="2" quotePrefix="1" applyFont="1" applyAlignment="1" applyProtection="1">
      <alignment horizontal="left" vertical="center" indent="2"/>
    </xf>
    <xf numFmtId="0" fontId="9" fillId="0" borderId="4" xfId="2" applyFont="1" applyBorder="1" applyAlignment="1" applyProtection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9" fillId="0" borderId="5" xfId="2" applyFont="1" applyBorder="1" applyAlignment="1" applyProtection="1">
      <alignment horizontal="left" vertical="center"/>
    </xf>
    <xf numFmtId="168" fontId="9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Alignment="1">
      <alignment horizontal="right" vertical="center"/>
    </xf>
    <xf numFmtId="0" fontId="9" fillId="0" borderId="5" xfId="2" applyFont="1" applyBorder="1" applyAlignment="1" applyProtection="1">
      <alignment horizontal="left" vertical="center" indent="1"/>
    </xf>
    <xf numFmtId="168" fontId="9" fillId="0" borderId="0" xfId="2" applyNumberFormat="1" applyFont="1" applyAlignment="1">
      <alignment horizontal="right" vertical="center"/>
    </xf>
    <xf numFmtId="0" fontId="8" fillId="0" borderId="5" xfId="2" applyFont="1" applyBorder="1" applyAlignment="1" applyProtection="1">
      <alignment horizontal="left" vertical="center" indent="1"/>
    </xf>
    <xf numFmtId="168" fontId="8" fillId="0" borderId="0" xfId="2" applyNumberFormat="1" applyFont="1" applyAlignment="1">
      <alignment horizontal="right" vertical="center"/>
    </xf>
    <xf numFmtId="0" fontId="8" fillId="0" borderId="5" xfId="2" applyFont="1" applyBorder="1" applyAlignment="1" applyProtection="1">
      <alignment horizontal="left" vertical="center" wrapText="1" indent="1"/>
    </xf>
    <xf numFmtId="169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_IEC12033" xfId="1"/>
    <cellStyle name="Normal_IEC12041" xfId="2"/>
    <cellStyle name="Normal_IEIM14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5444426566349E-2"/>
          <c:y val="3.9405698283573834E-2"/>
          <c:w val="0.89176988011633684"/>
          <c:h val="0.79955535196300465"/>
        </c:manualLayout>
      </c:layout>
      <c:barChart>
        <c:barDir val="col"/>
        <c:grouping val="stacked"/>
        <c:varyColors val="0"/>
        <c:ser>
          <c:idx val="1"/>
          <c:order val="0"/>
          <c:tx>
            <c:v>Hidrocarburos líquidos</c:v>
          </c:tx>
          <c:spPr>
            <a:solidFill>
              <a:schemeClr val="accent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21560621915725E-3"/>
                  <c:y val="-0.168650763969710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36620177379805E-3"/>
                  <c:y val="-0.192829425474433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886573001904169E-4"/>
                  <c:y val="-0.20152150693661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2202265566477393E-3"/>
                  <c:y val="-0.241011725072627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001892737264052E-3"/>
                  <c:y val="-0.209086407711800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266824490075996E-3"/>
                  <c:y val="-0.277347781989642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4657048587880762E-3"/>
                  <c:y val="-0.376754347910639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463290648979688E-3"/>
                  <c:y val="-0.400111745716414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679504114273298E-3"/>
                  <c:y val="-0.407182242752983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522290744382281E-3"/>
                  <c:y val="-0.383032003853506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638144088198123E-3"/>
                  <c:y val="-0.240181485814128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89811011972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0.22797921260407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'1557'!$T$60:$T$72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'1557'!$U$60:$U$72</c:f>
              <c:numCache>
                <c:formatCode>0.00_)</c:formatCode>
                <c:ptCount val="13"/>
                <c:pt idx="0">
                  <c:v>912.21476488999986</c:v>
                </c:pt>
                <c:pt idx="1">
                  <c:v>1110.33154117</c:v>
                </c:pt>
                <c:pt idx="2">
                  <c:v>1222.2770089799997</c:v>
                </c:pt>
                <c:pt idx="3">
                  <c:v>1573.8213956100001</c:v>
                </c:pt>
                <c:pt idx="4">
                  <c:v>1313.4972969599999</c:v>
                </c:pt>
                <c:pt idx="5">
                  <c:v>1898.34340503</c:v>
                </c:pt>
                <c:pt idx="6">
                  <c:v>2697.7050946599998</c:v>
                </c:pt>
                <c:pt idx="7">
                  <c:v>2924.1632684800002</c:v>
                </c:pt>
                <c:pt idx="8">
                  <c:v>3033.4842257500004</c:v>
                </c:pt>
                <c:pt idx="9">
                  <c:v>2773.11757218</c:v>
                </c:pt>
                <c:pt idx="10">
                  <c:v>1579.60374194</c:v>
                </c:pt>
                <c:pt idx="11">
                  <c:v>1327.7632215299998</c:v>
                </c:pt>
                <c:pt idx="12">
                  <c:v>1558.221354484637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7513760"/>
        <c:axId val="547514320"/>
      </c:barChart>
      <c:catAx>
        <c:axId val="5475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4751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514320"/>
        <c:scaling>
          <c:orientation val="minMax"/>
          <c:max val="3500"/>
          <c:min val="0"/>
        </c:scaling>
        <c:delete val="1"/>
        <c:axPos val="l"/>
        <c:numFmt formatCode="0.00_)" sourceLinked="1"/>
        <c:majorTickMark val="out"/>
        <c:minorTickMark val="none"/>
        <c:tickLblPos val="nextTo"/>
        <c:crossAx val="547513760"/>
        <c:crosses val="autoZero"/>
        <c:crossBetween val="between"/>
        <c:majorUnit val="150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174567</xdr:colOff>
      <xdr:row>44</xdr:row>
      <xdr:rowOff>152400</xdr:rowOff>
    </xdr:from>
    <xdr:to>
      <xdr:col>19</xdr:col>
      <xdr:colOff>319347</xdr:colOff>
      <xdr:row>56</xdr:row>
      <xdr:rowOff>0</xdr:rowOff>
    </xdr:to>
    <xdr:graphicFrame macro="">
      <xdr:nvGraphicFramePr>
        <xdr:cNvPr id="105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168730</xdr:colOff>
      <xdr:row>43</xdr:row>
      <xdr:rowOff>13853</xdr:rowOff>
    </xdr:from>
    <xdr:to>
      <xdr:col>19</xdr:col>
      <xdr:colOff>321130</xdr:colOff>
      <xdr:row>45</xdr:row>
      <xdr:rowOff>21277</xdr:rowOff>
    </xdr:to>
    <xdr:sp macro="" textlink="">
      <xdr:nvSpPr>
        <xdr:cNvPr id="4" name="1 CuadroTexto"/>
        <xdr:cNvSpPr txBox="1"/>
      </xdr:nvSpPr>
      <xdr:spPr>
        <a:xfrm>
          <a:off x="168730" y="5424053"/>
          <a:ext cx="3429000" cy="355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800"/>
            </a:lnSpc>
          </a:pPr>
          <a:r>
            <a:rPr lang="es-ES" sz="800" b="1" i="0" baseline="0">
              <a:effectLst/>
              <a:latin typeface="Arial Narrow" panose="020B0606020202030204" pitchFamily="34" charset="0"/>
              <a:ea typeface="+mn-ea"/>
              <a:cs typeface="Arial" pitchFamily="34" charset="0"/>
            </a:rPr>
            <a:t>DISTRIBUCIÓN DEL CANON DE HIDROCARBUROS, 2005-2017</a:t>
          </a:r>
          <a:endParaRPr lang="es-ES" sz="800">
            <a:effectLst/>
            <a:latin typeface="Arial Narrow" panose="020B0606020202030204" pitchFamily="34" charset="0"/>
            <a:cs typeface="Arial" pitchFamily="34" charset="0"/>
          </a:endParaRPr>
        </a:p>
        <a:p>
          <a:pPr algn="ctr" rtl="0"/>
          <a:r>
            <a:rPr lang="es-ES" sz="700" b="0" i="0" baseline="0">
              <a:effectLst/>
              <a:latin typeface="Arial Narrow" panose="020B0606020202030204" pitchFamily="34" charset="0"/>
              <a:ea typeface="+mn-ea"/>
              <a:cs typeface="Arial" pitchFamily="34" charset="0"/>
            </a:rPr>
            <a:t>(Millones de soles)</a:t>
          </a:r>
          <a:endParaRPr lang="es-ES" sz="700" b="0">
            <a:effectLst/>
            <a:latin typeface="Arial Narrow" panose="020B0606020202030204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83129</xdr:colOff>
      <xdr:row>56</xdr:row>
      <xdr:rowOff>6927</xdr:rowOff>
    </xdr:from>
    <xdr:to>
      <xdr:col>0</xdr:col>
      <xdr:colOff>1189774</xdr:colOff>
      <xdr:row>57</xdr:row>
      <xdr:rowOff>6928</xdr:rowOff>
    </xdr:to>
    <xdr:sp macro="" textlink="">
      <xdr:nvSpPr>
        <xdr:cNvPr id="5" name="1 CuadroTexto"/>
        <xdr:cNvSpPr txBox="1"/>
      </xdr:nvSpPr>
      <xdr:spPr>
        <a:xfrm>
          <a:off x="83129" y="7065818"/>
          <a:ext cx="1106645" cy="124692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700" b="1">
              <a:latin typeface="Arial Narrow" pitchFamily="34" charset="0"/>
            </a:rPr>
            <a:t>Fuente:</a:t>
          </a:r>
          <a:r>
            <a:rPr lang="es-PE" sz="700" b="1" baseline="0">
              <a:latin typeface="Arial Narrow" pitchFamily="34" charset="0"/>
            </a:rPr>
            <a:t> PERUPETRO S.A.</a:t>
          </a:r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106"/>
  <sheetViews>
    <sheetView showGridLines="0" tabSelected="1" zoomScale="110" zoomScaleNormal="110" zoomScaleSheetLayoutView="11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10" sqref="A10"/>
    </sheetView>
  </sheetViews>
  <sheetFormatPr baseColWidth="10" defaultColWidth="7.140625" defaultRowHeight="9" x14ac:dyDescent="0.2"/>
  <cols>
    <col min="1" max="1" width="22.7109375" style="8" customWidth="1"/>
    <col min="2" max="8" width="5.7109375" style="2" hidden="1" customWidth="1"/>
    <col min="9" max="9" width="5.85546875" style="2" hidden="1" customWidth="1"/>
    <col min="10" max="12" width="6.85546875" style="2" hidden="1" customWidth="1"/>
    <col min="13" max="15" width="6.5703125" style="2" hidden="1" customWidth="1"/>
    <col min="16" max="20" width="6.5703125" style="2" customWidth="1"/>
    <col min="21" max="16384" width="7.140625" style="2"/>
  </cols>
  <sheetData>
    <row r="1" spans="1:24" ht="12" customHeight="1" x14ac:dyDescent="0.2">
      <c r="A1" s="1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4" ht="12" customHeight="1" x14ac:dyDescent="0.2">
      <c r="A2" s="10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3"/>
      <c r="S2" s="33"/>
      <c r="T2" s="33"/>
      <c r="U2" s="32"/>
    </row>
    <row r="3" spans="1:24" ht="10.9" customHeight="1" x14ac:dyDescent="0.2">
      <c r="A3" s="18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5.0999999999999996" customHeight="1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4" ht="14.25" customHeight="1" x14ac:dyDescent="0.2">
      <c r="A5" s="19" t="s">
        <v>8</v>
      </c>
      <c r="B5" s="20">
        <v>1999</v>
      </c>
      <c r="C5" s="20">
        <v>2000</v>
      </c>
      <c r="D5" s="20">
        <v>2001</v>
      </c>
      <c r="E5" s="20">
        <v>2002</v>
      </c>
      <c r="F5" s="20">
        <v>2003</v>
      </c>
      <c r="G5" s="20">
        <v>2004</v>
      </c>
      <c r="H5" s="20">
        <v>2005</v>
      </c>
      <c r="I5" s="20">
        <v>2006</v>
      </c>
      <c r="J5" s="21">
        <v>2007</v>
      </c>
      <c r="K5" s="21">
        <v>2008</v>
      </c>
      <c r="L5" s="21">
        <v>2009</v>
      </c>
      <c r="M5" s="21">
        <v>2010</v>
      </c>
      <c r="N5" s="21">
        <v>2011</v>
      </c>
      <c r="O5" s="21">
        <v>2012</v>
      </c>
      <c r="P5" s="21">
        <v>2013</v>
      </c>
      <c r="Q5" s="21">
        <v>2014</v>
      </c>
      <c r="R5" s="21">
        <v>2015</v>
      </c>
      <c r="S5" s="21">
        <v>2016</v>
      </c>
      <c r="T5" s="21">
        <v>2017</v>
      </c>
    </row>
    <row r="6" spans="1:24" ht="2.1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4" ht="10.35" customHeight="1" x14ac:dyDescent="0.2">
      <c r="A7" s="24" t="s">
        <v>0</v>
      </c>
      <c r="B7" s="25">
        <v>255811.11</v>
      </c>
      <c r="C7" s="25">
        <v>407109.02999999991</v>
      </c>
      <c r="D7" s="25">
        <v>332826.23999999999</v>
      </c>
      <c r="E7" s="25">
        <v>365436.23999999993</v>
      </c>
      <c r="F7" s="25">
        <v>399308.64</v>
      </c>
      <c r="G7" s="25">
        <v>526442.28619999997</v>
      </c>
      <c r="H7" s="25">
        <v>912214.76488999987</v>
      </c>
      <c r="I7" s="25">
        <v>1110331.5411700001</v>
      </c>
      <c r="J7" s="25">
        <v>1222277.0089799997</v>
      </c>
      <c r="K7" s="25">
        <v>1573821.39561</v>
      </c>
      <c r="L7" s="25">
        <v>1313497.2969599999</v>
      </c>
      <c r="M7" s="25">
        <v>1898343.40503</v>
      </c>
      <c r="N7" s="25">
        <v>2697705.0946599999</v>
      </c>
      <c r="O7" s="25">
        <f t="shared" ref="O7:T7" si="0">+O8+O36</f>
        <v>2924163.2684800001</v>
      </c>
      <c r="P7" s="25">
        <f t="shared" si="0"/>
        <v>3033484.2257500002</v>
      </c>
      <c r="Q7" s="25">
        <f t="shared" si="0"/>
        <v>2773117.5721800001</v>
      </c>
      <c r="R7" s="25">
        <f t="shared" si="0"/>
        <v>1579603.7419399999</v>
      </c>
      <c r="S7" s="25">
        <f t="shared" si="0"/>
        <v>1327763.2215299997</v>
      </c>
      <c r="T7" s="25">
        <f t="shared" si="0"/>
        <v>1558221.354484637</v>
      </c>
      <c r="U7" s="17"/>
    </row>
    <row r="8" spans="1:24" ht="10.15" customHeight="1" x14ac:dyDescent="0.2">
      <c r="A8" s="24" t="s">
        <v>22</v>
      </c>
      <c r="B8" s="26">
        <v>255811.11</v>
      </c>
      <c r="C8" s="26">
        <v>407109.02999999991</v>
      </c>
      <c r="D8" s="26">
        <v>332826.23999999999</v>
      </c>
      <c r="E8" s="26">
        <v>365436.23999999993</v>
      </c>
      <c r="F8" s="26">
        <v>399308.64</v>
      </c>
      <c r="G8" s="26">
        <v>439305.89971000003</v>
      </c>
      <c r="H8" s="26">
        <v>596199.71515999991</v>
      </c>
      <c r="I8" s="26">
        <v>713704.01344999997</v>
      </c>
      <c r="J8" s="26">
        <v>756405.69875999982</v>
      </c>
      <c r="K8" s="26">
        <v>974919.42255999998</v>
      </c>
      <c r="L8" s="26">
        <v>608174.49679</v>
      </c>
      <c r="M8" s="26">
        <v>762052.37101999996</v>
      </c>
      <c r="N8" s="26">
        <v>987319.27086000005</v>
      </c>
      <c r="O8" s="25">
        <f t="shared" ref="O8:T8" si="1">+O9+O16+O23+O29+O34</f>
        <v>1396781.7400199999</v>
      </c>
      <c r="P8" s="25">
        <f t="shared" si="1"/>
        <v>1264898.0472900001</v>
      </c>
      <c r="Q8" s="25">
        <f t="shared" si="1"/>
        <v>1276662.9877200001</v>
      </c>
      <c r="R8" s="25">
        <f t="shared" si="1"/>
        <v>639874.54200999986</v>
      </c>
      <c r="S8" s="25">
        <f t="shared" si="1"/>
        <v>422673.43921999994</v>
      </c>
      <c r="T8" s="25">
        <f t="shared" si="1"/>
        <v>522075.91242463706</v>
      </c>
      <c r="U8" s="17"/>
    </row>
    <row r="9" spans="1:24" ht="10.15" customHeight="1" x14ac:dyDescent="0.2">
      <c r="A9" s="27" t="s">
        <v>5</v>
      </c>
      <c r="B9" s="28">
        <v>116105.75</v>
      </c>
      <c r="C9" s="28">
        <v>187800.16999999998</v>
      </c>
      <c r="D9" s="28">
        <v>151500.92000000001</v>
      </c>
      <c r="E9" s="28">
        <v>177897.33</v>
      </c>
      <c r="F9" s="28">
        <v>188932.19</v>
      </c>
      <c r="G9" s="28">
        <v>191592.36229999998</v>
      </c>
      <c r="H9" s="28">
        <v>247044.42655</v>
      </c>
      <c r="I9" s="28">
        <v>284797.42916999996</v>
      </c>
      <c r="J9" s="28">
        <v>295037.08347000001</v>
      </c>
      <c r="K9" s="28">
        <v>334851.08357000002</v>
      </c>
      <c r="L9" s="28">
        <v>177569.01123</v>
      </c>
      <c r="M9" s="28">
        <v>223130.55052000002</v>
      </c>
      <c r="N9" s="28">
        <v>281068.35887</v>
      </c>
      <c r="O9" s="28">
        <f t="shared" ref="O9:T9" si="2">SUM(O10:O15)</f>
        <v>377872.82475999999</v>
      </c>
      <c r="P9" s="28">
        <f t="shared" si="2"/>
        <v>344009.97673000011</v>
      </c>
      <c r="Q9" s="28">
        <f t="shared" si="2"/>
        <v>335847.19020000001</v>
      </c>
      <c r="R9" s="28">
        <f t="shared" si="2"/>
        <v>119886.81137999997</v>
      </c>
      <c r="S9" s="28">
        <f t="shared" si="2"/>
        <v>29588.171309999998</v>
      </c>
      <c r="T9" s="28">
        <f t="shared" si="2"/>
        <v>66842.597712899995</v>
      </c>
      <c r="U9" s="17"/>
    </row>
    <row r="10" spans="1:24" ht="10.15" customHeight="1" x14ac:dyDescent="0.2">
      <c r="A10" s="29" t="s">
        <v>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41667.218000000001</v>
      </c>
      <c r="M10" s="30">
        <v>85355.388000000035</v>
      </c>
      <c r="N10" s="30">
        <v>78520.498000000007</v>
      </c>
      <c r="O10" s="30">
        <v>94464.445000000007</v>
      </c>
      <c r="P10" s="30">
        <v>37500</v>
      </c>
      <c r="Q10" s="30">
        <v>27258.316999999999</v>
      </c>
      <c r="R10" s="30">
        <v>0</v>
      </c>
      <c r="S10" s="30">
        <v>0</v>
      </c>
      <c r="T10" s="30">
        <v>0</v>
      </c>
      <c r="U10" s="17"/>
      <c r="V10" s="17"/>
      <c r="W10" s="4"/>
      <c r="X10" s="5"/>
    </row>
    <row r="11" spans="1:24" ht="10.15" customHeight="1" x14ac:dyDescent="0.2">
      <c r="A11" s="29" t="s">
        <v>10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291.916</v>
      </c>
      <c r="M11" s="30">
        <v>494.1</v>
      </c>
      <c r="N11" s="30">
        <v>676.64099999999996</v>
      </c>
      <c r="O11" s="30">
        <v>1944</v>
      </c>
      <c r="P11" s="30">
        <v>15660</v>
      </c>
      <c r="Q11" s="30">
        <v>22800</v>
      </c>
      <c r="R11" s="30">
        <v>22080</v>
      </c>
      <c r="S11" s="30">
        <v>8580</v>
      </c>
      <c r="T11" s="30">
        <v>19670</v>
      </c>
      <c r="U11" s="17"/>
      <c r="V11" s="17"/>
      <c r="W11" s="4"/>
      <c r="X11" s="5"/>
    </row>
    <row r="12" spans="1:24" ht="10.15" customHeight="1" x14ac:dyDescent="0.2">
      <c r="A12" s="29" t="s">
        <v>16</v>
      </c>
      <c r="B12" s="30">
        <v>60374.99</v>
      </c>
      <c r="C12" s="30">
        <v>97656.09</v>
      </c>
      <c r="D12" s="30">
        <v>78780.3</v>
      </c>
      <c r="E12" s="30">
        <v>92506.61</v>
      </c>
      <c r="F12" s="30">
        <v>98244.74</v>
      </c>
      <c r="G12" s="30">
        <v>99628.028409999999</v>
      </c>
      <c r="H12" s="30">
        <v>128463.10182000001</v>
      </c>
      <c r="I12" s="30">
        <v>148094.66316</v>
      </c>
      <c r="J12" s="30">
        <v>153419.28341</v>
      </c>
      <c r="K12" s="30">
        <v>174122.56346999999</v>
      </c>
      <c r="L12" s="30">
        <v>70517.136159999995</v>
      </c>
      <c r="M12" s="30">
        <v>71386.152509999985</v>
      </c>
      <c r="N12" s="30">
        <v>104973.03432999999</v>
      </c>
      <c r="O12" s="30">
        <v>146361.47747999997</v>
      </c>
      <c r="P12" s="30">
        <v>151241.98788000006</v>
      </c>
      <c r="Q12" s="30">
        <v>148610.21407999998</v>
      </c>
      <c r="R12" s="30">
        <v>50859.541929999978</v>
      </c>
      <c r="S12" s="30">
        <v>10924.249099999999</v>
      </c>
      <c r="T12" s="30">
        <v>24529.750812899994</v>
      </c>
      <c r="U12" s="17"/>
      <c r="V12" s="17"/>
      <c r="W12" s="4"/>
      <c r="X12" s="5"/>
    </row>
    <row r="13" spans="1:24" ht="10.15" customHeight="1" x14ac:dyDescent="0.2">
      <c r="A13" s="29" t="s">
        <v>11</v>
      </c>
      <c r="B13" s="30">
        <v>5805.29</v>
      </c>
      <c r="C13" s="30">
        <v>9390.01</v>
      </c>
      <c r="D13" s="30">
        <v>7575.03</v>
      </c>
      <c r="E13" s="30">
        <v>8894.8700000000008</v>
      </c>
      <c r="F13" s="30">
        <v>9446.61</v>
      </c>
      <c r="G13" s="30">
        <v>9579.6181099999994</v>
      </c>
      <c r="H13" s="30">
        <v>12352.221329999998</v>
      </c>
      <c r="I13" s="30">
        <v>14239.871469999998</v>
      </c>
      <c r="J13" s="30">
        <v>14751.854170000001</v>
      </c>
      <c r="K13" s="30">
        <v>16742.554190000003</v>
      </c>
      <c r="L13" s="30">
        <v>6780.4938699999993</v>
      </c>
      <c r="M13" s="30">
        <v>6864.0531200000014</v>
      </c>
      <c r="N13" s="30">
        <v>10093.561</v>
      </c>
      <c r="O13" s="30">
        <v>14073.21898</v>
      </c>
      <c r="P13" s="30">
        <v>14542.498850000002</v>
      </c>
      <c r="Q13" s="30">
        <v>14289.443649999999</v>
      </c>
      <c r="R13" s="30">
        <v>4890.3405700000003</v>
      </c>
      <c r="S13" s="30">
        <v>1050.4085600000001</v>
      </c>
      <c r="T13" s="30">
        <v>2358.6298900000002</v>
      </c>
      <c r="U13" s="17"/>
      <c r="V13" s="17"/>
    </row>
    <row r="14" spans="1:24" ht="10.15" customHeight="1" x14ac:dyDescent="0.2">
      <c r="A14" s="29" t="s">
        <v>12</v>
      </c>
      <c r="B14" s="30">
        <v>3483.17</v>
      </c>
      <c r="C14" s="30">
        <v>5634</v>
      </c>
      <c r="D14" s="30">
        <v>4545.0200000000004</v>
      </c>
      <c r="E14" s="30">
        <v>5336.92</v>
      </c>
      <c r="F14" s="30">
        <v>5667.97</v>
      </c>
      <c r="G14" s="30">
        <v>5747.7708600000005</v>
      </c>
      <c r="H14" s="30">
        <v>7411.3327900000004</v>
      </c>
      <c r="I14" s="30">
        <v>8543.9228899999998</v>
      </c>
      <c r="J14" s="30">
        <v>8851.1125100000008</v>
      </c>
      <c r="K14" s="30">
        <v>10045.532510000001</v>
      </c>
      <c r="L14" s="30">
        <v>4068.2963099999997</v>
      </c>
      <c r="M14" s="30">
        <v>4118.4318700000003</v>
      </c>
      <c r="N14" s="30">
        <v>6056.136590000001</v>
      </c>
      <c r="O14" s="30">
        <v>8443.93138</v>
      </c>
      <c r="P14" s="30">
        <v>8725.4992999999995</v>
      </c>
      <c r="Q14" s="30">
        <v>8573.6661899999999</v>
      </c>
      <c r="R14" s="30">
        <v>2934.2043399999998</v>
      </c>
      <c r="S14" s="30">
        <v>630.24514999999997</v>
      </c>
      <c r="T14" s="30">
        <v>1415.1779199999999</v>
      </c>
      <c r="U14" s="17"/>
      <c r="V14" s="17"/>
    </row>
    <row r="15" spans="1:24" ht="10.15" customHeight="1" x14ac:dyDescent="0.2">
      <c r="A15" s="29" t="s">
        <v>13</v>
      </c>
      <c r="B15" s="30">
        <v>46442.3</v>
      </c>
      <c r="C15" s="30">
        <v>75120.070000000007</v>
      </c>
      <c r="D15" s="30">
        <v>60600.57</v>
      </c>
      <c r="E15" s="30">
        <v>71158.929999999993</v>
      </c>
      <c r="F15" s="30">
        <v>75572.87</v>
      </c>
      <c r="G15" s="30">
        <v>76636.94491999998</v>
      </c>
      <c r="H15" s="30">
        <v>98817.770609999978</v>
      </c>
      <c r="I15" s="30">
        <v>113918.97164999998</v>
      </c>
      <c r="J15" s="30">
        <v>118014.83338000001</v>
      </c>
      <c r="K15" s="30">
        <v>133940.43340000001</v>
      </c>
      <c r="L15" s="30">
        <v>54243.95089</v>
      </c>
      <c r="M15" s="30">
        <v>54912.425020000002</v>
      </c>
      <c r="N15" s="30">
        <v>80748.487949999995</v>
      </c>
      <c r="O15" s="30">
        <v>112585.75192</v>
      </c>
      <c r="P15" s="30">
        <v>116339.99070000002</v>
      </c>
      <c r="Q15" s="30">
        <v>114315.54928000002</v>
      </c>
      <c r="R15" s="30">
        <v>39122.724539999996</v>
      </c>
      <c r="S15" s="30">
        <v>8403.2684999999983</v>
      </c>
      <c r="T15" s="30">
        <v>18869.039089999998</v>
      </c>
      <c r="U15" s="17"/>
      <c r="V15" s="17"/>
    </row>
    <row r="16" spans="1:24" ht="10.15" customHeight="1" x14ac:dyDescent="0.2">
      <c r="A16" s="27" t="s">
        <v>4</v>
      </c>
      <c r="B16" s="28">
        <v>37158.11</v>
      </c>
      <c r="C16" s="28">
        <v>61753.65</v>
      </c>
      <c r="D16" s="28">
        <v>52581.2</v>
      </c>
      <c r="E16" s="28">
        <v>61441.819999999992</v>
      </c>
      <c r="F16" s="28">
        <v>68137.02</v>
      </c>
      <c r="G16" s="28">
        <v>74534.539170000004</v>
      </c>
      <c r="H16" s="28">
        <v>94533.076000000001</v>
      </c>
      <c r="I16" s="28">
        <v>104055.56349</v>
      </c>
      <c r="J16" s="28">
        <v>107846.34284</v>
      </c>
      <c r="K16" s="28">
        <v>123175.60325</v>
      </c>
      <c r="L16" s="28">
        <v>74510.586579999988</v>
      </c>
      <c r="M16" s="28">
        <v>84509.991259999995</v>
      </c>
      <c r="N16" s="28">
        <v>98415.94101000001</v>
      </c>
      <c r="O16" s="28">
        <f t="shared" ref="O16:T16" si="3">SUM(O17:O22)</f>
        <v>144088.71973000001</v>
      </c>
      <c r="P16" s="28">
        <f t="shared" si="3"/>
        <v>122455.51046999998</v>
      </c>
      <c r="Q16" s="28">
        <f t="shared" si="3"/>
        <v>119035.65481000001</v>
      </c>
      <c r="R16" s="28">
        <f t="shared" si="3"/>
        <v>60342.462939999998</v>
      </c>
      <c r="S16" s="28">
        <f t="shared" si="3"/>
        <v>28357.763269999996</v>
      </c>
      <c r="T16" s="28">
        <f t="shared" si="3"/>
        <v>28296.807858007021</v>
      </c>
      <c r="U16" s="17"/>
    </row>
    <row r="17" spans="1:21" ht="10.15" customHeight="1" x14ac:dyDescent="0.2">
      <c r="A17" s="29" t="s">
        <v>16</v>
      </c>
      <c r="B17" s="30">
        <v>19322.22</v>
      </c>
      <c r="C17" s="30">
        <v>32111.9</v>
      </c>
      <c r="D17" s="30">
        <v>27342.22</v>
      </c>
      <c r="E17" s="30">
        <v>31949.75</v>
      </c>
      <c r="F17" s="30">
        <v>35431.25</v>
      </c>
      <c r="G17" s="30">
        <v>38757.960370000001</v>
      </c>
      <c r="H17" s="30">
        <v>49157.199510000006</v>
      </c>
      <c r="I17" s="30">
        <v>54108.893019999996</v>
      </c>
      <c r="J17" s="30">
        <v>44445.044390000003</v>
      </c>
      <c r="K17" s="30">
        <v>50465.89705</v>
      </c>
      <c r="L17" s="30">
        <v>28376.950749999996</v>
      </c>
      <c r="M17" s="30">
        <v>34034.461009999999</v>
      </c>
      <c r="N17" s="30">
        <v>41444.468340000007</v>
      </c>
      <c r="O17" s="30">
        <v>57801.062550000002</v>
      </c>
      <c r="P17" s="30">
        <v>50814.343489999992</v>
      </c>
      <c r="Q17" s="30">
        <v>46934.826220000003</v>
      </c>
      <c r="R17" s="30">
        <v>19979.312689999999</v>
      </c>
      <c r="S17" s="30">
        <v>7256.7854100000013</v>
      </c>
      <c r="T17" s="30">
        <v>8960.760119999999</v>
      </c>
      <c r="U17" s="17"/>
    </row>
    <row r="18" spans="1:21" ht="10.15" customHeight="1" x14ac:dyDescent="0.2">
      <c r="A18" s="29" t="s">
        <v>19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1090.7863</v>
      </c>
      <c r="K18" s="30">
        <v>1263.3944799999999</v>
      </c>
      <c r="L18" s="30">
        <v>963.78703000000019</v>
      </c>
      <c r="M18" s="30">
        <v>919.27531999999985</v>
      </c>
      <c r="N18" s="30">
        <v>900.76460999999995</v>
      </c>
      <c r="O18" s="30">
        <v>1587.8564399999998</v>
      </c>
      <c r="P18" s="30">
        <v>1186.0181100000002</v>
      </c>
      <c r="Q18" s="30">
        <v>1390.6271899999997</v>
      </c>
      <c r="R18" s="30">
        <v>1061.6663800000001</v>
      </c>
      <c r="S18" s="30">
        <v>698.80862999999999</v>
      </c>
      <c r="T18" s="30">
        <v>536.58699999999999</v>
      </c>
      <c r="U18" s="17"/>
    </row>
    <row r="19" spans="1:21" ht="10.15" customHeight="1" x14ac:dyDescent="0.2">
      <c r="A19" s="29" t="s">
        <v>14</v>
      </c>
      <c r="B19" s="30">
        <v>1857.91</v>
      </c>
      <c r="C19" s="30">
        <v>3087.68</v>
      </c>
      <c r="D19" s="30">
        <v>2629.06</v>
      </c>
      <c r="E19" s="30">
        <v>3072.09</v>
      </c>
      <c r="F19" s="30">
        <v>3406.85</v>
      </c>
      <c r="G19" s="30">
        <v>3517.4436500000002</v>
      </c>
      <c r="H19" s="30">
        <v>2363.3269000000005</v>
      </c>
      <c r="I19" s="30">
        <v>2601.3890799999995</v>
      </c>
      <c r="J19" s="30">
        <v>2696.1585900000005</v>
      </c>
      <c r="K19" s="30">
        <v>3079.3900800000001</v>
      </c>
      <c r="L19" s="30">
        <v>1862.7646500000001</v>
      </c>
      <c r="M19" s="30">
        <v>2112.7497699999999</v>
      </c>
      <c r="N19" s="30">
        <v>2460.39851</v>
      </c>
      <c r="O19" s="30">
        <v>3602.2179799999999</v>
      </c>
      <c r="P19" s="30">
        <v>3061.3877700000003</v>
      </c>
      <c r="Q19" s="30">
        <v>2975.8913700000003</v>
      </c>
      <c r="R19" s="30">
        <v>1508.5615799999998</v>
      </c>
      <c r="S19" s="30">
        <v>708.94407000000001</v>
      </c>
      <c r="T19" s="30">
        <v>707.42022043851091</v>
      </c>
      <c r="U19" s="17"/>
    </row>
    <row r="20" spans="1:21" ht="20.100000000000001" customHeight="1" x14ac:dyDescent="0.2">
      <c r="A20" s="31" t="s">
        <v>15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209.2833</v>
      </c>
      <c r="H20" s="30">
        <v>2363.3269000000005</v>
      </c>
      <c r="I20" s="30">
        <v>2601.3890799999995</v>
      </c>
      <c r="J20" s="30">
        <v>2696.1585900000005</v>
      </c>
      <c r="K20" s="30">
        <v>3079.3900800000001</v>
      </c>
      <c r="L20" s="30">
        <v>1862.7646500000001</v>
      </c>
      <c r="M20" s="30">
        <v>2112.7497699999999</v>
      </c>
      <c r="N20" s="30">
        <v>2460.39851</v>
      </c>
      <c r="O20" s="30">
        <v>3602.2179799999999</v>
      </c>
      <c r="P20" s="30">
        <v>3061.3877700000003</v>
      </c>
      <c r="Q20" s="30">
        <v>2975.8913700000003</v>
      </c>
      <c r="R20" s="30">
        <v>1508.5615799999998</v>
      </c>
      <c r="S20" s="30">
        <v>708.94407000000001</v>
      </c>
      <c r="T20" s="30">
        <v>707.42022043851091</v>
      </c>
      <c r="U20" s="17"/>
    </row>
    <row r="21" spans="1:21" ht="10.15" customHeight="1" x14ac:dyDescent="0.2">
      <c r="A21" s="29" t="s">
        <v>12</v>
      </c>
      <c r="B21" s="30">
        <v>1114.74</v>
      </c>
      <c r="C21" s="30">
        <v>1852.61</v>
      </c>
      <c r="D21" s="30">
        <v>1577.44</v>
      </c>
      <c r="E21" s="30">
        <v>1843.25</v>
      </c>
      <c r="F21" s="30">
        <v>2044.11</v>
      </c>
      <c r="G21" s="30">
        <v>2236.0361799999996</v>
      </c>
      <c r="H21" s="30">
        <v>2835.9922799999999</v>
      </c>
      <c r="I21" s="30">
        <v>3121.6669000000002</v>
      </c>
      <c r="J21" s="30">
        <v>2871.7948600000004</v>
      </c>
      <c r="K21" s="30">
        <v>3274.1366100000009</v>
      </c>
      <c r="L21" s="30">
        <v>1914.0552700000001</v>
      </c>
      <c r="M21" s="30">
        <v>2228.87464</v>
      </c>
      <c r="N21" s="30">
        <v>2652.2233700000002</v>
      </c>
      <c r="O21" s="30">
        <v>3793.3761100000002</v>
      </c>
      <c r="P21" s="30">
        <v>3278.3259499999999</v>
      </c>
      <c r="Q21" s="30">
        <v>3107.5272300000001</v>
      </c>
      <c r="R21" s="30">
        <v>1456.3850799999998</v>
      </c>
      <c r="S21" s="30">
        <v>617.7966899999999</v>
      </c>
      <c r="T21" s="30">
        <v>670.04188999999985</v>
      </c>
      <c r="U21" s="17"/>
    </row>
    <row r="22" spans="1:21" ht="10.15" customHeight="1" x14ac:dyDescent="0.2">
      <c r="A22" s="29" t="s">
        <v>13</v>
      </c>
      <c r="B22" s="30">
        <v>14863.24</v>
      </c>
      <c r="C22" s="30">
        <v>24701.46</v>
      </c>
      <c r="D22" s="30">
        <v>21032.48</v>
      </c>
      <c r="E22" s="30">
        <v>24576.73</v>
      </c>
      <c r="F22" s="30">
        <v>27254.81</v>
      </c>
      <c r="G22" s="30">
        <v>29813.815669999996</v>
      </c>
      <c r="H22" s="30">
        <v>37813.230410000004</v>
      </c>
      <c r="I22" s="30">
        <v>41622.225409999999</v>
      </c>
      <c r="J22" s="30">
        <v>54046.400110000002</v>
      </c>
      <c r="K22" s="30">
        <v>62013.394950000002</v>
      </c>
      <c r="L22" s="30">
        <v>39530.264229999993</v>
      </c>
      <c r="M22" s="30">
        <v>43101.880749999989</v>
      </c>
      <c r="N22" s="30">
        <v>48497.687669999999</v>
      </c>
      <c r="O22" s="30">
        <v>73701.988670000006</v>
      </c>
      <c r="P22" s="30">
        <v>61054.047379999989</v>
      </c>
      <c r="Q22" s="30">
        <v>61650.891430000011</v>
      </c>
      <c r="R22" s="30">
        <v>34827.975629999994</v>
      </c>
      <c r="S22" s="30">
        <v>18366.484399999998</v>
      </c>
      <c r="T22" s="30">
        <v>16714.57840713</v>
      </c>
      <c r="U22" s="17"/>
    </row>
    <row r="23" spans="1:21" ht="10.15" customHeight="1" x14ac:dyDescent="0.2">
      <c r="A23" s="27" t="s">
        <v>3</v>
      </c>
      <c r="B23" s="28">
        <v>81840.649999999994</v>
      </c>
      <c r="C23" s="28">
        <v>125681.43999999999</v>
      </c>
      <c r="D23" s="28">
        <v>102662.25</v>
      </c>
      <c r="E23" s="28">
        <v>100557.78</v>
      </c>
      <c r="F23" s="28">
        <v>113449.45</v>
      </c>
      <c r="G23" s="28">
        <v>138129.85020000002</v>
      </c>
      <c r="H23" s="28">
        <v>203095.18336</v>
      </c>
      <c r="I23" s="28">
        <v>259260.46849</v>
      </c>
      <c r="J23" s="28">
        <v>281066.47356999997</v>
      </c>
      <c r="K23" s="28">
        <v>392292.49998000008</v>
      </c>
      <c r="L23" s="28">
        <v>270215.96181000001</v>
      </c>
      <c r="M23" s="28">
        <v>337117.84041000006</v>
      </c>
      <c r="N23" s="28">
        <v>454114.30262000003</v>
      </c>
      <c r="O23" s="28">
        <f t="shared" ref="O23:T23" si="4">SUM(O24:O28)</f>
        <v>658130.49228000012</v>
      </c>
      <c r="P23" s="28">
        <f t="shared" si="4"/>
        <v>604553.46629000001</v>
      </c>
      <c r="Q23" s="28">
        <f t="shared" si="4"/>
        <v>592933.40882000001</v>
      </c>
      <c r="R23" s="28">
        <f t="shared" si="4"/>
        <v>321581.55002999998</v>
      </c>
      <c r="S23" s="28">
        <f t="shared" si="4"/>
        <v>263460.48411999998</v>
      </c>
      <c r="T23" s="28">
        <f t="shared" si="4"/>
        <v>302220.61597016</v>
      </c>
      <c r="U23" s="17"/>
    </row>
    <row r="24" spans="1:21" ht="10.15" customHeight="1" x14ac:dyDescent="0.2">
      <c r="A24" s="29" t="s">
        <v>16</v>
      </c>
      <c r="B24" s="30">
        <v>45012.36</v>
      </c>
      <c r="C24" s="30">
        <v>69124.789999999994</v>
      </c>
      <c r="D24" s="30">
        <v>56464.24</v>
      </c>
      <c r="E24" s="30">
        <v>55306.78</v>
      </c>
      <c r="F24" s="30">
        <v>22689.89</v>
      </c>
      <c r="G24" s="30">
        <v>27625.970009999997</v>
      </c>
      <c r="H24" s="30">
        <v>40619.036679999997</v>
      </c>
      <c r="I24" s="30">
        <v>51852.093709999994</v>
      </c>
      <c r="J24" s="30">
        <v>56213.294689999995</v>
      </c>
      <c r="K24" s="30">
        <v>78458.499990000011</v>
      </c>
      <c r="L24" s="30">
        <v>54043.192349999998</v>
      </c>
      <c r="M24" s="30">
        <v>67423.568090000001</v>
      </c>
      <c r="N24" s="30">
        <v>90823.334320000009</v>
      </c>
      <c r="O24" s="30">
        <v>131626.09843000001</v>
      </c>
      <c r="P24" s="30">
        <v>120910.69323</v>
      </c>
      <c r="Q24" s="30">
        <v>118586.68174000001</v>
      </c>
      <c r="R24" s="30">
        <v>64316.309980000005</v>
      </c>
      <c r="S24" s="30">
        <v>52692.096829999995</v>
      </c>
      <c r="T24" s="30">
        <v>60444.123159815339</v>
      </c>
      <c r="U24" s="17"/>
    </row>
    <row r="25" spans="1:21" ht="10.15" customHeight="1" x14ac:dyDescent="0.2">
      <c r="A25" s="29" t="s">
        <v>19</v>
      </c>
      <c r="B25" s="30">
        <v>4092.03</v>
      </c>
      <c r="C25" s="30">
        <v>6284.07</v>
      </c>
      <c r="D25" s="30">
        <v>5133.1099999999997</v>
      </c>
      <c r="E25" s="30">
        <v>5027.8900000000003</v>
      </c>
      <c r="F25" s="30">
        <v>5672.47</v>
      </c>
      <c r="G25" s="30">
        <v>6906.4924800000017</v>
      </c>
      <c r="H25" s="30">
        <v>10154.75916</v>
      </c>
      <c r="I25" s="30">
        <v>12963.02341</v>
      </c>
      <c r="J25" s="30">
        <v>14053.32368</v>
      </c>
      <c r="K25" s="30">
        <v>19614.624990000004</v>
      </c>
      <c r="L25" s="30">
        <v>13510.79808</v>
      </c>
      <c r="M25" s="30">
        <v>16855.892010000003</v>
      </c>
      <c r="N25" s="30">
        <v>22705.685519999999</v>
      </c>
      <c r="O25" s="30">
        <v>32906.524599999997</v>
      </c>
      <c r="P25" s="30">
        <v>30227.673309999995</v>
      </c>
      <c r="Q25" s="30">
        <v>29646.670440000002</v>
      </c>
      <c r="R25" s="30">
        <v>16079.077499999999</v>
      </c>
      <c r="S25" s="30">
        <v>13173.024200000002</v>
      </c>
      <c r="T25" s="30">
        <v>15111.030789953838</v>
      </c>
      <c r="U25" s="17"/>
    </row>
    <row r="26" spans="1:21" ht="10.15" customHeight="1" x14ac:dyDescent="0.2">
      <c r="A26" s="29" t="s">
        <v>17</v>
      </c>
      <c r="B26" s="30">
        <v>0</v>
      </c>
      <c r="C26" s="30">
        <v>0</v>
      </c>
      <c r="D26" s="30">
        <v>0</v>
      </c>
      <c r="E26" s="30">
        <v>0</v>
      </c>
      <c r="F26" s="30">
        <v>5672.47</v>
      </c>
      <c r="G26" s="30">
        <v>6906.4924800000017</v>
      </c>
      <c r="H26" s="30">
        <v>10154.75916</v>
      </c>
      <c r="I26" s="30">
        <v>12963.02341</v>
      </c>
      <c r="J26" s="30">
        <v>14053.32368</v>
      </c>
      <c r="K26" s="30">
        <v>19614.624990000004</v>
      </c>
      <c r="L26" s="30">
        <v>13510.79808</v>
      </c>
      <c r="M26" s="30">
        <v>12510.037289999998</v>
      </c>
      <c r="N26" s="30">
        <v>11352.84276</v>
      </c>
      <c r="O26" s="30">
        <v>16453.262299999999</v>
      </c>
      <c r="P26" s="30">
        <v>15113.836660000003</v>
      </c>
      <c r="Q26" s="30">
        <v>14823.33524</v>
      </c>
      <c r="R26" s="30">
        <v>8039.5387599999995</v>
      </c>
      <c r="S26" s="30">
        <v>6586.5121100000006</v>
      </c>
      <c r="T26" s="30">
        <v>7555.5153999769182</v>
      </c>
      <c r="U26" s="17"/>
    </row>
    <row r="27" spans="1:21" ht="10.15" customHeight="1" x14ac:dyDescent="0.2">
      <c r="A27" s="29" t="s">
        <v>18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4345.8547200000003</v>
      </c>
      <c r="N27" s="30">
        <v>11352.84276</v>
      </c>
      <c r="O27" s="30">
        <v>16453.262299999999</v>
      </c>
      <c r="P27" s="30">
        <v>15113.836660000003</v>
      </c>
      <c r="Q27" s="30">
        <v>14823.33524</v>
      </c>
      <c r="R27" s="30">
        <v>8039.5387599999995</v>
      </c>
      <c r="S27" s="30">
        <v>6586.5121100000006</v>
      </c>
      <c r="T27" s="30">
        <v>7555.5153999769182</v>
      </c>
      <c r="U27" s="17"/>
    </row>
    <row r="28" spans="1:21" ht="10.15" customHeight="1" x14ac:dyDescent="0.2">
      <c r="A28" s="29" t="s">
        <v>13</v>
      </c>
      <c r="B28" s="30">
        <v>32736.26</v>
      </c>
      <c r="C28" s="30">
        <v>50272.58</v>
      </c>
      <c r="D28" s="30">
        <v>41064.9</v>
      </c>
      <c r="E28" s="30">
        <v>40223.11</v>
      </c>
      <c r="F28" s="30">
        <v>79414.62</v>
      </c>
      <c r="G28" s="30">
        <v>96690.895230000009</v>
      </c>
      <c r="H28" s="30">
        <v>142166.62836</v>
      </c>
      <c r="I28" s="30">
        <v>181482.32796</v>
      </c>
      <c r="J28" s="30">
        <v>196746.53151999999</v>
      </c>
      <c r="K28" s="30">
        <v>274604.75001000002</v>
      </c>
      <c r="L28" s="30">
        <v>189151.17329999999</v>
      </c>
      <c r="M28" s="30">
        <v>235982.48830000003</v>
      </c>
      <c r="N28" s="30">
        <v>317879.59726000001</v>
      </c>
      <c r="O28" s="30">
        <v>460691.34465000004</v>
      </c>
      <c r="P28" s="30">
        <v>423187.42642999999</v>
      </c>
      <c r="Q28" s="30">
        <v>415053.38615999999</v>
      </c>
      <c r="R28" s="30">
        <v>225107.08502999999</v>
      </c>
      <c r="S28" s="30">
        <v>184422.33887000001</v>
      </c>
      <c r="T28" s="30">
        <v>211554.43122043699</v>
      </c>
      <c r="U28" s="17"/>
    </row>
    <row r="29" spans="1:21" s="9" customFormat="1" ht="10.15" customHeight="1" x14ac:dyDescent="0.2">
      <c r="A29" s="27" t="s">
        <v>2</v>
      </c>
      <c r="B29" s="28">
        <v>20460.169999999998</v>
      </c>
      <c r="C29" s="28">
        <v>31420.36</v>
      </c>
      <c r="D29" s="28">
        <v>25665.57</v>
      </c>
      <c r="E29" s="28">
        <v>25139.45</v>
      </c>
      <c r="F29" s="28">
        <v>28362.36</v>
      </c>
      <c r="G29" s="28">
        <v>34532.52188</v>
      </c>
      <c r="H29" s="28">
        <v>50773.795979999995</v>
      </c>
      <c r="I29" s="28">
        <v>64815.117509999996</v>
      </c>
      <c r="J29" s="28">
        <v>71693.5628</v>
      </c>
      <c r="K29" s="28">
        <v>123459.11595000004</v>
      </c>
      <c r="L29" s="28">
        <v>85190.467749999982</v>
      </c>
      <c r="M29" s="28">
        <v>116252.94771000001</v>
      </c>
      <c r="N29" s="28">
        <v>152186.03823000001</v>
      </c>
      <c r="O29" s="28">
        <f t="shared" ref="O29:T29" si="5">SUM(O30:O33)</f>
        <v>214750.05489999999</v>
      </c>
      <c r="P29" s="28">
        <f t="shared" si="5"/>
        <v>191838.39283</v>
      </c>
      <c r="Q29" s="28">
        <f t="shared" si="5"/>
        <v>218713.31993999999</v>
      </c>
      <c r="R29" s="28">
        <f t="shared" si="5"/>
        <v>112109.80828</v>
      </c>
      <c r="S29" s="28">
        <f t="shared" si="5"/>
        <v>86170.532050000009</v>
      </c>
      <c r="T29" s="28">
        <f t="shared" si="5"/>
        <v>96063.345659740007</v>
      </c>
      <c r="U29" s="17"/>
    </row>
    <row r="30" spans="1:21" ht="10.15" customHeight="1" x14ac:dyDescent="0.2">
      <c r="A30" s="29" t="s">
        <v>20</v>
      </c>
      <c r="B30" s="30">
        <v>11253.09</v>
      </c>
      <c r="C30" s="30">
        <v>17281.2</v>
      </c>
      <c r="D30" s="30">
        <v>14116.06</v>
      </c>
      <c r="E30" s="30">
        <v>13826.7</v>
      </c>
      <c r="F30" s="30">
        <v>5672.47</v>
      </c>
      <c r="G30" s="30">
        <v>6906.4924800000008</v>
      </c>
      <c r="H30" s="30">
        <v>10154.759179999997</v>
      </c>
      <c r="I30" s="30">
        <v>12963.023499999998</v>
      </c>
      <c r="J30" s="30">
        <v>14338.712579999999</v>
      </c>
      <c r="K30" s="30">
        <v>24691.823190000003</v>
      </c>
      <c r="L30" s="30">
        <v>19889.165279999997</v>
      </c>
      <c r="M30" s="30">
        <v>30068.976629999997</v>
      </c>
      <c r="N30" s="30">
        <v>38688.698990000004</v>
      </c>
      <c r="O30" s="30">
        <v>53663.059070000003</v>
      </c>
      <c r="P30" s="30">
        <v>47050.350859999999</v>
      </c>
      <c r="Q30" s="30">
        <v>58778.394809999998</v>
      </c>
      <c r="R30" s="30">
        <v>29187.704809999999</v>
      </c>
      <c r="S30" s="30">
        <v>21565.927329999999</v>
      </c>
      <c r="T30" s="30">
        <v>23587.750001889632</v>
      </c>
      <c r="U30" s="17"/>
    </row>
    <row r="31" spans="1:21" ht="10.15" customHeight="1" x14ac:dyDescent="0.2">
      <c r="A31" s="29" t="s">
        <v>19</v>
      </c>
      <c r="B31" s="30">
        <v>1023.01</v>
      </c>
      <c r="C31" s="30">
        <v>1571.02</v>
      </c>
      <c r="D31" s="30">
        <v>1283.28</v>
      </c>
      <c r="E31" s="30">
        <v>1256.97</v>
      </c>
      <c r="F31" s="30">
        <v>1418.12</v>
      </c>
      <c r="G31" s="30">
        <v>1726.6231400000001</v>
      </c>
      <c r="H31" s="30">
        <v>2538.6897999999997</v>
      </c>
      <c r="I31" s="30">
        <v>3240.7558700000004</v>
      </c>
      <c r="J31" s="30">
        <v>3584.6781399999995</v>
      </c>
      <c r="K31" s="30">
        <v>6172.9557899999991</v>
      </c>
      <c r="L31" s="30">
        <v>4259.5233999999991</v>
      </c>
      <c r="M31" s="30">
        <v>5812.6473800000012</v>
      </c>
      <c r="N31" s="30">
        <v>7609.2945</v>
      </c>
      <c r="O31" s="30">
        <v>10737.502750000001</v>
      </c>
      <c r="P31" s="30">
        <v>9591.9196400000001</v>
      </c>
      <c r="Q31" s="30">
        <v>10935.666009999997</v>
      </c>
      <c r="R31" s="30">
        <v>5605.4904000000006</v>
      </c>
      <c r="S31" s="30">
        <v>4308.5266099999999</v>
      </c>
      <c r="T31" s="30">
        <v>4803.1672904724091</v>
      </c>
      <c r="U31" s="17"/>
    </row>
    <row r="32" spans="1:21" ht="10.15" customHeight="1" x14ac:dyDescent="0.2">
      <c r="A32" s="29" t="s">
        <v>21</v>
      </c>
      <c r="B32" s="30">
        <v>0</v>
      </c>
      <c r="C32" s="30">
        <v>0</v>
      </c>
      <c r="D32" s="30">
        <v>0</v>
      </c>
      <c r="E32" s="30">
        <v>0</v>
      </c>
      <c r="F32" s="30">
        <v>1418.12</v>
      </c>
      <c r="G32" s="30">
        <v>1726.6231400000001</v>
      </c>
      <c r="H32" s="30">
        <v>2538.6897999999997</v>
      </c>
      <c r="I32" s="30">
        <v>3240.7558700000004</v>
      </c>
      <c r="J32" s="30">
        <v>3584.6781599999995</v>
      </c>
      <c r="K32" s="30">
        <v>6172.9557899999991</v>
      </c>
      <c r="L32" s="30">
        <v>4259.5233999999991</v>
      </c>
      <c r="M32" s="30">
        <v>5812.6473800000012</v>
      </c>
      <c r="N32" s="30">
        <v>7609.2945</v>
      </c>
      <c r="O32" s="30">
        <v>10737.502750000001</v>
      </c>
      <c r="P32" s="30">
        <v>9591.9196400000001</v>
      </c>
      <c r="Q32" s="30">
        <v>10935.666009999997</v>
      </c>
      <c r="R32" s="30">
        <v>5605.4904000000006</v>
      </c>
      <c r="S32" s="30">
        <v>4308.5266099999999</v>
      </c>
      <c r="T32" s="30">
        <v>4803.1672904724091</v>
      </c>
      <c r="U32" s="17"/>
    </row>
    <row r="33" spans="1:21" ht="10.15" customHeight="1" x14ac:dyDescent="0.2">
      <c r="A33" s="29" t="s">
        <v>13</v>
      </c>
      <c r="B33" s="30">
        <v>8184.07</v>
      </c>
      <c r="C33" s="30">
        <v>12568.14</v>
      </c>
      <c r="D33" s="30">
        <v>10266.23</v>
      </c>
      <c r="E33" s="30">
        <v>10055.780000000001</v>
      </c>
      <c r="F33" s="30">
        <v>19853.650000000001</v>
      </c>
      <c r="G33" s="30">
        <v>24172.783119999996</v>
      </c>
      <c r="H33" s="30">
        <v>35541.657200000001</v>
      </c>
      <c r="I33" s="30">
        <v>45370.582269999999</v>
      </c>
      <c r="J33" s="30">
        <v>50185.493920000001</v>
      </c>
      <c r="K33" s="30">
        <v>86421.381180000026</v>
      </c>
      <c r="L33" s="30">
        <v>56782.255669999991</v>
      </c>
      <c r="M33" s="30">
        <v>74558.676320000013</v>
      </c>
      <c r="N33" s="30">
        <v>98278.750240000008</v>
      </c>
      <c r="O33" s="30">
        <v>139611.99032999997</v>
      </c>
      <c r="P33" s="30">
        <v>125604.20269000001</v>
      </c>
      <c r="Q33" s="30">
        <v>138063.59310999999</v>
      </c>
      <c r="R33" s="30">
        <v>71711.122669999997</v>
      </c>
      <c r="S33" s="30">
        <v>55987.551500000001</v>
      </c>
      <c r="T33" s="30">
        <v>62869.261076905546</v>
      </c>
      <c r="U33" s="17"/>
    </row>
    <row r="34" spans="1:21" s="9" customFormat="1" ht="10.15" customHeight="1" x14ac:dyDescent="0.2">
      <c r="A34" s="27" t="s">
        <v>1</v>
      </c>
      <c r="B34" s="28">
        <v>246.43</v>
      </c>
      <c r="C34" s="28">
        <v>453.41</v>
      </c>
      <c r="D34" s="28">
        <v>416.3</v>
      </c>
      <c r="E34" s="28">
        <v>399.86</v>
      </c>
      <c r="F34" s="28">
        <v>427.62</v>
      </c>
      <c r="G34" s="28">
        <v>516.62616000000003</v>
      </c>
      <c r="H34" s="28">
        <v>753.23327000000018</v>
      </c>
      <c r="I34" s="28">
        <v>775.43479000000002</v>
      </c>
      <c r="J34" s="28">
        <v>762.23608000000013</v>
      </c>
      <c r="K34" s="28">
        <v>1141.1198100000001</v>
      </c>
      <c r="L34" s="28">
        <v>688.4694199999999</v>
      </c>
      <c r="M34" s="28">
        <v>1041.0411199999999</v>
      </c>
      <c r="N34" s="28">
        <v>1534.63013</v>
      </c>
      <c r="O34" s="28">
        <f t="shared" ref="O34:T34" si="6">+O35</f>
        <v>1939.6483499999999</v>
      </c>
      <c r="P34" s="28">
        <f t="shared" si="6"/>
        <v>2040.7009699999999</v>
      </c>
      <c r="Q34" s="28">
        <f t="shared" si="6"/>
        <v>10133.413950000002</v>
      </c>
      <c r="R34" s="28">
        <f t="shared" si="6"/>
        <v>25953.909379999997</v>
      </c>
      <c r="S34" s="28">
        <f t="shared" si="6"/>
        <v>15096.488469999998</v>
      </c>
      <c r="T34" s="28">
        <f t="shared" si="6"/>
        <v>28652.545223830002</v>
      </c>
      <c r="U34" s="17"/>
    </row>
    <row r="35" spans="1:21" ht="10.15" customHeight="1" x14ac:dyDescent="0.2">
      <c r="A35" s="29" t="s">
        <v>13</v>
      </c>
      <c r="B35" s="30">
        <v>246.43</v>
      </c>
      <c r="C35" s="30">
        <v>453.41</v>
      </c>
      <c r="D35" s="30">
        <v>416.3</v>
      </c>
      <c r="E35" s="30">
        <v>399.86</v>
      </c>
      <c r="F35" s="30">
        <v>427.62</v>
      </c>
      <c r="G35" s="30">
        <v>516.62616000000003</v>
      </c>
      <c r="H35" s="30">
        <v>753.23327000000018</v>
      </c>
      <c r="I35" s="30">
        <v>775.43479000000002</v>
      </c>
      <c r="J35" s="30">
        <v>762.23608000000013</v>
      </c>
      <c r="K35" s="30">
        <v>1141.1198100000001</v>
      </c>
      <c r="L35" s="30">
        <v>688.4694199999999</v>
      </c>
      <c r="M35" s="30">
        <v>1041.0411199999999</v>
      </c>
      <c r="N35" s="30">
        <v>1534.63013</v>
      </c>
      <c r="O35" s="30">
        <v>1939.6483499999999</v>
      </c>
      <c r="P35" s="30">
        <v>2040.7009699999999</v>
      </c>
      <c r="Q35" s="30">
        <v>10133.413950000002</v>
      </c>
      <c r="R35" s="30">
        <v>25953.909379999997</v>
      </c>
      <c r="S35" s="30">
        <v>15096.488469999998</v>
      </c>
      <c r="T35" s="30">
        <v>28652.545223830002</v>
      </c>
      <c r="U35" s="17"/>
    </row>
    <row r="36" spans="1:21" s="9" customFormat="1" ht="10.15" customHeight="1" x14ac:dyDescent="0.2">
      <c r="A36" s="24" t="s">
        <v>7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87136.386490000004</v>
      </c>
      <c r="H36" s="28">
        <v>316015.04972999997</v>
      </c>
      <c r="I36" s="28">
        <v>396627.52772000001</v>
      </c>
      <c r="J36" s="28">
        <v>465871.31021999993</v>
      </c>
      <c r="K36" s="28">
        <v>598901.97305000003</v>
      </c>
      <c r="L36" s="28">
        <v>705322.80016999994</v>
      </c>
      <c r="M36" s="28">
        <v>1136291.0340100001</v>
      </c>
      <c r="N36" s="28">
        <v>1710385.8238000001</v>
      </c>
      <c r="O36" s="28">
        <f t="shared" ref="O36:T36" si="7">+O37</f>
        <v>1527381.5284600002</v>
      </c>
      <c r="P36" s="28">
        <f t="shared" si="7"/>
        <v>1768586.1784600001</v>
      </c>
      <c r="Q36" s="28">
        <f t="shared" si="7"/>
        <v>1496454.58446</v>
      </c>
      <c r="R36" s="28">
        <f t="shared" si="7"/>
        <v>939729.19993</v>
      </c>
      <c r="S36" s="28">
        <f t="shared" si="7"/>
        <v>905089.78230999992</v>
      </c>
      <c r="T36" s="28">
        <f t="shared" si="7"/>
        <v>1036145.44206</v>
      </c>
      <c r="U36" s="17"/>
    </row>
    <row r="37" spans="1:21" s="9" customFormat="1" ht="10.15" customHeight="1" x14ac:dyDescent="0.2">
      <c r="A37" s="27" t="s">
        <v>6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f t="shared" ref="G37:P37" si="8">SUM(G38:G40)</f>
        <v>87136.386509999997</v>
      </c>
      <c r="H37" s="28">
        <f t="shared" si="8"/>
        <v>316015.04973000003</v>
      </c>
      <c r="I37" s="28">
        <f t="shared" si="8"/>
        <v>396627.52772000001</v>
      </c>
      <c r="J37" s="28">
        <f t="shared" si="8"/>
        <v>465871.31021999998</v>
      </c>
      <c r="K37" s="28">
        <f t="shared" si="8"/>
        <v>598901.97305000003</v>
      </c>
      <c r="L37" s="28">
        <f t="shared" si="8"/>
        <v>705322.80016999994</v>
      </c>
      <c r="M37" s="28">
        <f t="shared" si="8"/>
        <v>1136291.0340100001</v>
      </c>
      <c r="N37" s="28">
        <f t="shared" si="8"/>
        <v>1710385.8237999999</v>
      </c>
      <c r="O37" s="28">
        <f t="shared" si="8"/>
        <v>1527381.5284600002</v>
      </c>
      <c r="P37" s="28">
        <f t="shared" si="8"/>
        <v>1768586.1784600001</v>
      </c>
      <c r="Q37" s="28">
        <f>SUM(Q38:Q40)</f>
        <v>1496454.58446</v>
      </c>
      <c r="R37" s="28">
        <f>SUM(R38:R40)</f>
        <v>939729.19993</v>
      </c>
      <c r="S37" s="28">
        <f>SUM(S38:S40)</f>
        <v>905089.78230999992</v>
      </c>
      <c r="T37" s="28">
        <f>SUM(T38:T40)</f>
        <v>1036145.44206</v>
      </c>
      <c r="U37" s="17"/>
    </row>
    <row r="38" spans="1:21" ht="10.15" customHeight="1" x14ac:dyDescent="0.2">
      <c r="A38" s="29" t="s">
        <v>16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17427.277300000002</v>
      </c>
      <c r="H38" s="30">
        <v>63203.009919999997</v>
      </c>
      <c r="I38" s="30">
        <v>79325.505520000006</v>
      </c>
      <c r="J38" s="30">
        <v>93174.262020000009</v>
      </c>
      <c r="K38" s="30">
        <v>119780.39460999999</v>
      </c>
      <c r="L38" s="30">
        <v>141064.56000999999</v>
      </c>
      <c r="M38" s="30">
        <v>227258.20682000005</v>
      </c>
      <c r="N38" s="30">
        <v>342077.16477999999</v>
      </c>
      <c r="O38" s="30">
        <v>305476.30562000006</v>
      </c>
      <c r="P38" s="30">
        <v>353717.23566999997</v>
      </c>
      <c r="Q38" s="30">
        <v>299290.91692999995</v>
      </c>
      <c r="R38" s="30">
        <v>188545.84004000001</v>
      </c>
      <c r="S38" s="30">
        <v>181017.95645</v>
      </c>
      <c r="T38" s="30">
        <v>207229.08846999999</v>
      </c>
      <c r="U38" s="17"/>
    </row>
    <row r="39" spans="1:21" ht="20.100000000000001" customHeight="1" x14ac:dyDescent="0.2">
      <c r="A39" s="31" t="s">
        <v>24</v>
      </c>
      <c r="B39" s="30"/>
      <c r="C39" s="30"/>
      <c r="D39" s="30"/>
      <c r="E39" s="30"/>
      <c r="F39" s="30"/>
      <c r="G39" s="30">
        <v>4356.8193199999996</v>
      </c>
      <c r="H39" s="30">
        <v>15800.752489999999</v>
      </c>
      <c r="I39" s="30">
        <v>19831.376399999997</v>
      </c>
      <c r="J39" s="30">
        <v>23293.565489999994</v>
      </c>
      <c r="K39" s="30">
        <v>29945.09866</v>
      </c>
      <c r="L39" s="30">
        <v>35266.140009999996</v>
      </c>
      <c r="M39" s="30">
        <v>56814.551709999992</v>
      </c>
      <c r="N39" s="30">
        <v>85519.291200000007</v>
      </c>
      <c r="O39" s="30">
        <v>76369.076420000012</v>
      </c>
      <c r="P39" s="30">
        <v>88429.308929999999</v>
      </c>
      <c r="Q39" s="30">
        <v>74822.729229999997</v>
      </c>
      <c r="R39" s="30">
        <v>44136.459969999989</v>
      </c>
      <c r="S39" s="30">
        <v>45254.489129999994</v>
      </c>
      <c r="T39" s="30">
        <v>51807.272090000006</v>
      </c>
      <c r="U39" s="17"/>
    </row>
    <row r="40" spans="1:21" ht="10.15" customHeight="1" x14ac:dyDescent="0.2">
      <c r="A40" s="29" t="s">
        <v>13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65352.28989</v>
      </c>
      <c r="H40" s="30">
        <v>237011.28732000003</v>
      </c>
      <c r="I40" s="30">
        <v>297470.6458</v>
      </c>
      <c r="J40" s="30">
        <v>349403.48270999995</v>
      </c>
      <c r="K40" s="30">
        <v>449176.47978000005</v>
      </c>
      <c r="L40" s="30">
        <v>528992.10014999995</v>
      </c>
      <c r="M40" s="30">
        <v>852218.27548000007</v>
      </c>
      <c r="N40" s="30">
        <v>1282789.36782</v>
      </c>
      <c r="O40" s="30">
        <v>1145536.1464200001</v>
      </c>
      <c r="P40" s="30">
        <v>1326439.6338600002</v>
      </c>
      <c r="Q40" s="30">
        <v>1122340.9383</v>
      </c>
      <c r="R40" s="30">
        <v>707046.89992</v>
      </c>
      <c r="S40" s="30">
        <v>678817.33672999998</v>
      </c>
      <c r="T40" s="30">
        <v>777109.08149999997</v>
      </c>
      <c r="U40" s="17"/>
    </row>
    <row r="41" spans="1:21" ht="3.75" customHeight="1" x14ac:dyDescent="0.2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1" ht="10.9" customHeight="1" x14ac:dyDescent="0.2">
      <c r="A42" s="34" t="s">
        <v>23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1" ht="4.9000000000000004" customHeight="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1" ht="14.1" customHeight="1" x14ac:dyDescent="0.2"/>
    <row r="45" spans="1:21" ht="14.1" customHeight="1" x14ac:dyDescent="0.2"/>
    <row r="46" spans="1:21" ht="14.1" customHeight="1" x14ac:dyDescent="0.2"/>
    <row r="47" spans="1:21" ht="14.1" customHeight="1" x14ac:dyDescent="0.2"/>
    <row r="48" spans="1:21" ht="4.9000000000000004" customHeight="1" x14ac:dyDescent="0.2"/>
    <row r="49" spans="20:24" ht="14.1" customHeight="1" x14ac:dyDescent="0.2"/>
    <row r="50" spans="20:24" ht="14.1" customHeight="1" x14ac:dyDescent="0.2"/>
    <row r="57" spans="20:24" ht="10.15" customHeight="1" x14ac:dyDescent="0.2"/>
    <row r="58" spans="20:24" x14ac:dyDescent="0.2">
      <c r="U58" s="15"/>
      <c r="V58" s="15"/>
      <c r="W58" s="15"/>
      <c r="X58" s="15"/>
    </row>
    <row r="60" spans="20:24" x14ac:dyDescent="0.2">
      <c r="T60" s="2">
        <v>2005</v>
      </c>
      <c r="U60" s="16">
        <f>+V60/1000</f>
        <v>912.21476488999986</v>
      </c>
      <c r="V60" s="2">
        <v>912214.76488999987</v>
      </c>
    </row>
    <row r="61" spans="20:24" x14ac:dyDescent="0.2">
      <c r="T61" s="2">
        <f>+T60+1</f>
        <v>2006</v>
      </c>
      <c r="U61" s="16">
        <f t="shared" ref="U61:U72" si="9">+V61/1000</f>
        <v>1110.33154117</v>
      </c>
      <c r="V61" s="2">
        <v>1110331.5411700001</v>
      </c>
    </row>
    <row r="62" spans="20:24" x14ac:dyDescent="0.2">
      <c r="T62" s="2">
        <f t="shared" ref="T62:T72" si="10">+T61+1</f>
        <v>2007</v>
      </c>
      <c r="U62" s="16">
        <f t="shared" si="9"/>
        <v>1222.2770089799997</v>
      </c>
      <c r="V62" s="2">
        <v>1222277.0089799997</v>
      </c>
    </row>
    <row r="63" spans="20:24" x14ac:dyDescent="0.2">
      <c r="T63" s="2">
        <f t="shared" si="10"/>
        <v>2008</v>
      </c>
      <c r="U63" s="16">
        <f t="shared" si="9"/>
        <v>1573.8213956100001</v>
      </c>
      <c r="V63" s="2">
        <v>1573821.39561</v>
      </c>
    </row>
    <row r="64" spans="20:24" x14ac:dyDescent="0.2">
      <c r="T64" s="2">
        <f t="shared" si="10"/>
        <v>2009</v>
      </c>
      <c r="U64" s="16">
        <f t="shared" si="9"/>
        <v>1313.4972969599999</v>
      </c>
      <c r="V64" s="2">
        <v>1313497.2969599999</v>
      </c>
    </row>
    <row r="65" spans="20:22" x14ac:dyDescent="0.2">
      <c r="T65" s="2">
        <f t="shared" si="10"/>
        <v>2010</v>
      </c>
      <c r="U65" s="16">
        <f t="shared" si="9"/>
        <v>1898.34340503</v>
      </c>
      <c r="V65" s="2">
        <v>1898343.40503</v>
      </c>
    </row>
    <row r="66" spans="20:22" x14ac:dyDescent="0.2">
      <c r="T66" s="2">
        <f t="shared" si="10"/>
        <v>2011</v>
      </c>
      <c r="U66" s="16">
        <f t="shared" si="9"/>
        <v>2697.7050946599998</v>
      </c>
      <c r="V66" s="2">
        <v>2697705.0946599999</v>
      </c>
    </row>
    <row r="67" spans="20:22" x14ac:dyDescent="0.2">
      <c r="T67" s="2">
        <f t="shared" si="10"/>
        <v>2012</v>
      </c>
      <c r="U67" s="16">
        <f t="shared" si="9"/>
        <v>2924.1632684800002</v>
      </c>
      <c r="V67" s="2">
        <v>2924163.2684800001</v>
      </c>
    </row>
    <row r="68" spans="20:22" x14ac:dyDescent="0.2">
      <c r="T68" s="2">
        <f t="shared" si="10"/>
        <v>2013</v>
      </c>
      <c r="U68" s="16">
        <f t="shared" si="9"/>
        <v>3033.4842257500004</v>
      </c>
      <c r="V68" s="2">
        <v>3033484.2257500002</v>
      </c>
    </row>
    <row r="69" spans="20:22" x14ac:dyDescent="0.2">
      <c r="T69" s="2">
        <f t="shared" si="10"/>
        <v>2014</v>
      </c>
      <c r="U69" s="16">
        <f t="shared" si="9"/>
        <v>2773.11757218</v>
      </c>
      <c r="V69" s="2">
        <v>2773117.5721800001</v>
      </c>
    </row>
    <row r="70" spans="20:22" x14ac:dyDescent="0.2">
      <c r="T70" s="2">
        <f t="shared" si="10"/>
        <v>2015</v>
      </c>
      <c r="U70" s="16">
        <f t="shared" si="9"/>
        <v>1579.60374194</v>
      </c>
      <c r="V70" s="2">
        <v>1579603.7419399999</v>
      </c>
    </row>
    <row r="71" spans="20:22" x14ac:dyDescent="0.2">
      <c r="T71" s="2">
        <f t="shared" si="10"/>
        <v>2016</v>
      </c>
      <c r="U71" s="16">
        <f t="shared" si="9"/>
        <v>1327.7632215299998</v>
      </c>
      <c r="V71" s="2">
        <v>1327763.2215299997</v>
      </c>
    </row>
    <row r="72" spans="20:22" x14ac:dyDescent="0.2">
      <c r="T72" s="2">
        <f t="shared" si="10"/>
        <v>2017</v>
      </c>
      <c r="U72" s="16">
        <f t="shared" si="9"/>
        <v>1558.221354484637</v>
      </c>
      <c r="V72" s="2">
        <v>1558221.354484637</v>
      </c>
    </row>
    <row r="86" spans="21:24" x14ac:dyDescent="0.2">
      <c r="U86" s="15"/>
      <c r="V86" s="15"/>
      <c r="W86" s="15"/>
      <c r="X86" s="15"/>
    </row>
    <row r="87" spans="21:24" x14ac:dyDescent="0.2">
      <c r="U87" s="15"/>
      <c r="V87" s="15"/>
      <c r="W87" s="15"/>
      <c r="X87" s="15"/>
    </row>
    <row r="88" spans="21:24" x14ac:dyDescent="0.2">
      <c r="U88" s="15"/>
      <c r="V88" s="15"/>
      <c r="W88" s="15"/>
      <c r="X88" s="15"/>
    </row>
    <row r="89" spans="21:24" x14ac:dyDescent="0.2">
      <c r="U89" s="15"/>
      <c r="V89" s="15"/>
      <c r="W89" s="15"/>
      <c r="X89" s="15"/>
    </row>
    <row r="90" spans="21:24" x14ac:dyDescent="0.2">
      <c r="U90" s="15"/>
      <c r="V90" s="15"/>
      <c r="W90" s="15"/>
      <c r="X90" s="15"/>
    </row>
    <row r="91" spans="21:24" x14ac:dyDescent="0.2">
      <c r="U91" s="15"/>
      <c r="V91" s="15"/>
      <c r="W91" s="15"/>
      <c r="X91" s="15"/>
    </row>
    <row r="92" spans="21:24" x14ac:dyDescent="0.2">
      <c r="U92" s="15"/>
      <c r="V92" s="15"/>
      <c r="W92" s="15"/>
      <c r="X92" s="15"/>
    </row>
    <row r="93" spans="21:24" x14ac:dyDescent="0.2">
      <c r="U93" s="15"/>
      <c r="V93" s="15"/>
      <c r="W93" s="15"/>
      <c r="X93" s="15"/>
    </row>
    <row r="94" spans="21:24" x14ac:dyDescent="0.2">
      <c r="U94" s="15"/>
      <c r="V94" s="15"/>
      <c r="W94" s="15"/>
      <c r="X94" s="15"/>
    </row>
    <row r="95" spans="21:24" x14ac:dyDescent="0.2">
      <c r="U95" s="15"/>
      <c r="V95" s="15"/>
      <c r="W95" s="15"/>
      <c r="X95" s="15"/>
    </row>
    <row r="96" spans="21:24" x14ac:dyDescent="0.2">
      <c r="U96" s="15"/>
      <c r="V96" s="15"/>
      <c r="W96" s="15"/>
      <c r="X96" s="15"/>
    </row>
    <row r="97" spans="21:24" x14ac:dyDescent="0.2">
      <c r="U97" s="15"/>
      <c r="V97" s="15"/>
      <c r="W97" s="15"/>
      <c r="X97" s="15"/>
    </row>
    <row r="98" spans="21:24" x14ac:dyDescent="0.2">
      <c r="U98" s="15"/>
      <c r="V98" s="15"/>
      <c r="W98" s="15"/>
      <c r="X98" s="15"/>
    </row>
    <row r="99" spans="21:24" x14ac:dyDescent="0.2">
      <c r="U99" s="15"/>
      <c r="V99" s="15"/>
      <c r="W99" s="15"/>
      <c r="X99" s="15"/>
    </row>
    <row r="100" spans="21:24" x14ac:dyDescent="0.2">
      <c r="U100" s="15"/>
      <c r="V100" s="15"/>
      <c r="W100" s="15"/>
      <c r="X100" s="15"/>
    </row>
    <row r="101" spans="21:24" x14ac:dyDescent="0.2">
      <c r="U101" s="15"/>
      <c r="V101" s="15"/>
      <c r="W101" s="15"/>
      <c r="X101" s="15"/>
    </row>
    <row r="102" spans="21:24" x14ac:dyDescent="0.2">
      <c r="U102" s="15"/>
      <c r="V102" s="15"/>
      <c r="W102" s="15"/>
      <c r="X102" s="15"/>
    </row>
    <row r="103" spans="21:24" x14ac:dyDescent="0.2">
      <c r="U103" s="15"/>
      <c r="V103" s="15"/>
      <c r="W103" s="15"/>
      <c r="X103" s="15"/>
    </row>
    <row r="104" spans="21:24" x14ac:dyDescent="0.2">
      <c r="U104" s="15"/>
      <c r="V104" s="15"/>
      <c r="W104" s="15"/>
      <c r="X104" s="15"/>
    </row>
    <row r="105" spans="21:24" x14ac:dyDescent="0.2">
      <c r="U105" s="15"/>
      <c r="V105" s="15"/>
      <c r="W105" s="15"/>
      <c r="X105" s="15"/>
    </row>
    <row r="106" spans="21:24" x14ac:dyDescent="0.2">
      <c r="U106" s="15"/>
      <c r="V106" s="15"/>
      <c r="W106" s="15"/>
      <c r="X106" s="15"/>
    </row>
  </sheetData>
  <phoneticPr fontId="0" type="noConversion"/>
  <printOptions horizontalCentered="1"/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1557</vt:lpstr>
      <vt:lpstr>'1557'!Área_de_impresión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2018-06-26T20:29:34Z</cp:lastPrinted>
  <dcterms:created xsi:type="dcterms:W3CDTF">2003-11-20T21:27:24Z</dcterms:created>
  <dcterms:modified xsi:type="dcterms:W3CDTF">2018-11-20T16:49:41Z</dcterms:modified>
</cp:coreProperties>
</file>