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_Compendio2018\cap15\"/>
    </mc:Choice>
  </mc:AlternateContent>
  <bookViews>
    <workbookView xWindow="240" yWindow="120" windowWidth="11580" windowHeight="5970"/>
  </bookViews>
  <sheets>
    <sheet name="1556" sheetId="1" r:id="rId1"/>
  </sheets>
  <definedNames>
    <definedName name="_xlnm.Print_Area" localSheetId="0">'1556'!$A$1:$Y$35</definedName>
  </definedNames>
  <calcPr calcId="152511"/>
</workbook>
</file>

<file path=xl/calcChain.xml><?xml version="1.0" encoding="utf-8"?>
<calcChain xmlns="http://schemas.openxmlformats.org/spreadsheetml/2006/main">
  <c r="X27" i="1" l="1"/>
  <c r="X26" i="1" s="1"/>
  <c r="X24" i="1"/>
  <c r="X23" i="1" s="1"/>
  <c r="X20" i="1"/>
  <c r="X9" i="1"/>
  <c r="X8" i="1" l="1"/>
  <c r="X7" i="1" s="1"/>
  <c r="W27" i="1"/>
  <c r="W26" i="1"/>
  <c r="W24" i="1"/>
  <c r="W23" i="1" s="1"/>
  <c r="W20" i="1"/>
  <c r="W9" i="1"/>
  <c r="W8" i="1" l="1"/>
  <c r="W7" i="1"/>
  <c r="V27" i="1"/>
  <c r="V26" i="1" s="1"/>
  <c r="Y27" i="1"/>
  <c r="Y9" i="1"/>
  <c r="V20" i="1"/>
  <c r="U20" i="1"/>
  <c r="T20" i="1"/>
  <c r="S20" i="1"/>
  <c r="R20" i="1"/>
  <c r="Q20" i="1"/>
  <c r="P20" i="1"/>
  <c r="O20" i="1"/>
  <c r="N20" i="1"/>
  <c r="M20" i="1"/>
  <c r="Y20" i="1"/>
  <c r="V24" i="1"/>
  <c r="V23" i="1" s="1"/>
  <c r="V9" i="1"/>
  <c r="Y8" i="1" l="1"/>
  <c r="V8" i="1"/>
  <c r="V7" i="1" s="1"/>
  <c r="U27" i="1" l="1"/>
  <c r="U26" i="1"/>
  <c r="U24" i="1"/>
  <c r="U23" i="1"/>
  <c r="U9" i="1"/>
  <c r="U8" i="1" s="1"/>
  <c r="U7" i="1" s="1"/>
  <c r="Y24" i="1" l="1"/>
  <c r="Y23" i="1" s="1"/>
  <c r="T27" i="1"/>
  <c r="T26" i="1" s="1"/>
  <c r="T23" i="1"/>
  <c r="T9" i="1"/>
  <c r="T8" i="1" s="1"/>
  <c r="Y26" i="1"/>
  <c r="S9" i="1"/>
  <c r="S8" i="1" s="1"/>
  <c r="R9" i="1"/>
  <c r="R8" i="1" s="1"/>
  <c r="Q9" i="1"/>
  <c r="Q8" i="1" s="1"/>
  <c r="P9" i="1"/>
  <c r="P8" i="1" s="1"/>
  <c r="O9" i="1"/>
  <c r="O8" i="1" s="1"/>
  <c r="N9" i="1"/>
  <c r="N8" i="1" s="1"/>
  <c r="M9" i="1"/>
  <c r="M8" i="1" s="1"/>
  <c r="L9" i="1"/>
  <c r="L8" i="1" s="1"/>
  <c r="K9" i="1"/>
  <c r="K8" i="1" s="1"/>
  <c r="J9" i="1"/>
  <c r="J8" i="1" s="1"/>
  <c r="I9" i="1"/>
  <c r="H9" i="1"/>
  <c r="G9" i="1"/>
  <c r="F9" i="1"/>
  <c r="F8" i="1" s="1"/>
  <c r="E9" i="1"/>
  <c r="D9" i="1"/>
  <c r="C9" i="1"/>
  <c r="B9" i="1"/>
  <c r="I20" i="1"/>
  <c r="H20" i="1"/>
  <c r="G20" i="1"/>
  <c r="F20" i="1"/>
  <c r="E20" i="1"/>
  <c r="D20" i="1"/>
  <c r="C20" i="1"/>
  <c r="B20" i="1"/>
  <c r="P23" i="1"/>
  <c r="O23" i="1"/>
  <c r="N23" i="1"/>
  <c r="M23" i="1"/>
  <c r="L23" i="1"/>
  <c r="K23" i="1"/>
  <c r="J23" i="1"/>
  <c r="I23" i="1"/>
  <c r="H23" i="1"/>
  <c r="G23" i="1"/>
  <c r="B23" i="1"/>
  <c r="F26" i="1"/>
  <c r="E26" i="1"/>
  <c r="D26" i="1"/>
  <c r="C26" i="1"/>
  <c r="B26" i="1"/>
  <c r="F23" i="1"/>
  <c r="E23" i="1"/>
  <c r="D23" i="1"/>
  <c r="C23" i="1"/>
  <c r="S27" i="1"/>
  <c r="S26" i="1" s="1"/>
  <c r="S23" i="1"/>
  <c r="R27" i="1"/>
  <c r="R26" i="1" s="1"/>
  <c r="Q27" i="1"/>
  <c r="Q26" i="1" s="1"/>
  <c r="R23" i="1"/>
  <c r="Q23" i="1"/>
  <c r="P27" i="1"/>
  <c r="P26" i="1" s="1"/>
  <c r="O27" i="1"/>
  <c r="O26" i="1" s="1"/>
  <c r="N27" i="1"/>
  <c r="N26" i="1" s="1"/>
  <c r="M27" i="1"/>
  <c r="M26" i="1" s="1"/>
  <c r="L27" i="1"/>
  <c r="L26" i="1"/>
  <c r="K27" i="1"/>
  <c r="K26" i="1" s="1"/>
  <c r="J27" i="1"/>
  <c r="J26" i="1" s="1"/>
  <c r="I27" i="1"/>
  <c r="I26" i="1" s="1"/>
  <c r="H27" i="1"/>
  <c r="H26" i="1" s="1"/>
  <c r="G27" i="1"/>
  <c r="G26" i="1" s="1"/>
  <c r="L7" i="1" l="1"/>
  <c r="F7" i="1"/>
  <c r="M7" i="1"/>
  <c r="O7" i="1"/>
  <c r="Q7" i="1"/>
  <c r="P7" i="1"/>
  <c r="Y7" i="1"/>
  <c r="B8" i="1"/>
  <c r="B7" i="1" s="1"/>
  <c r="J7" i="1"/>
  <c r="R7" i="1"/>
  <c r="K7" i="1"/>
  <c r="S7" i="1"/>
  <c r="T7" i="1"/>
  <c r="N7" i="1"/>
  <c r="D8" i="1"/>
  <c r="D7" i="1" s="1"/>
  <c r="H8" i="1"/>
  <c r="H7" i="1" s="1"/>
  <c r="I8" i="1"/>
  <c r="I7" i="1" s="1"/>
  <c r="C8" i="1"/>
  <c r="C7" i="1" s="1"/>
  <c r="G8" i="1"/>
  <c r="G7" i="1" s="1"/>
  <c r="E8" i="1"/>
  <c r="E7" i="1" s="1"/>
</calcChain>
</file>

<file path=xl/sharedStrings.xml><?xml version="1.0" encoding="utf-8"?>
<sst xmlns="http://schemas.openxmlformats.org/spreadsheetml/2006/main" count="32" uniqueCount="26">
  <si>
    <t>Total</t>
  </si>
  <si>
    <t>Piura</t>
  </si>
  <si>
    <t>Loreto</t>
  </si>
  <si>
    <t>Líquidos de gas natural</t>
  </si>
  <si>
    <t>Gas natural</t>
  </si>
  <si>
    <t>Petróleo</t>
  </si>
  <si>
    <t>Origen</t>
  </si>
  <si>
    <t>Lote I</t>
  </si>
  <si>
    <t>Lote II</t>
  </si>
  <si>
    <t>Lote III</t>
  </si>
  <si>
    <t>Lote IV</t>
  </si>
  <si>
    <t>Lote V</t>
  </si>
  <si>
    <t>Lote VI</t>
  </si>
  <si>
    <t>Lote VI-VII</t>
  </si>
  <si>
    <t>Lote IX</t>
  </si>
  <si>
    <t>Lote Z-2B</t>
  </si>
  <si>
    <t>Lote VII-VI</t>
  </si>
  <si>
    <t>Lote Lobitos, El Alto</t>
  </si>
  <si>
    <t>Lote 1-AB</t>
  </si>
  <si>
    <t>Lote 192</t>
  </si>
  <si>
    <t>Fuente: PERUPETRO S.A.</t>
  </si>
  <si>
    <t xml:space="preserve">     (Miles de US dólares)</t>
  </si>
  <si>
    <t xml:space="preserve">    EXPLOTACIÓN DE HIDROCARBUROS, SEGÚN ORIGEN, 2013-2017</t>
  </si>
  <si>
    <t>15.56   RETRIBUCIÓN PAGADA POR EL ESTADO POR EXPLORACIÓN Y/O</t>
  </si>
  <si>
    <r>
      <rPr>
        <b/>
        <sz val="7"/>
        <rFont val="Arial Narrow"/>
        <family val="2"/>
      </rPr>
      <t>Nota</t>
    </r>
    <r>
      <rPr>
        <sz val="7"/>
        <rFont val="Arial Narrow"/>
        <family val="2"/>
      </rPr>
      <t>: Los totales pueden diferir por efectos de redondeo.</t>
    </r>
  </si>
  <si>
    <r>
      <rPr>
        <sz val="7"/>
        <rFont val="Arial Narrow"/>
        <family val="2"/>
      </rPr>
      <t xml:space="preserve">El </t>
    </r>
    <r>
      <rPr>
        <b/>
        <sz val="7"/>
        <rFont val="Arial Narrow"/>
        <family val="2"/>
      </rPr>
      <t>Contrato de Servicios</t>
    </r>
    <r>
      <rPr>
        <sz val="7"/>
        <rFont val="Arial Narrow"/>
        <family val="2"/>
      </rPr>
      <t xml:space="preserve"> es el celebrado por PERUPETRO S.A. con el Contratista, para que éste ejercite el derecho de llevar a cabo actividades de exploración y explotación o explotación de Hidrocarburos en el área de Contrato, recibiendo el Contratista una retribución del Estado en función a la producción fiscalizada de hidrocarburos.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</si>
</sst>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_)"/>
    <numFmt numFmtId="165" formatCode="0_)"/>
    <numFmt numFmtId="166" formatCode="0.0_)"/>
    <numFmt numFmtId="167" formatCode="#\ ###\ ##0;0;&quot;-&quot;"/>
    <numFmt numFmtId="168" formatCode="0.0000000000"/>
  </numFmts>
  <fonts count="16" x14ac:knownFonts="1">
    <font>
      <sz val="10"/>
      <name val="Arial"/>
    </font>
    <font>
      <b/>
      <sz val="9"/>
      <name val="Arial Narrow"/>
      <family val="2"/>
    </font>
    <font>
      <sz val="7"/>
      <name val="Times New Roman"/>
      <family val="1"/>
    </font>
    <font>
      <b/>
      <sz val="7"/>
      <name val="Arial Narrow"/>
      <family val="2"/>
    </font>
    <font>
      <sz val="7"/>
      <name val="Arial Narrow"/>
      <family val="2"/>
    </font>
    <font>
      <sz val="10"/>
      <name val="Helv"/>
    </font>
    <font>
      <b/>
      <sz val="8"/>
      <name val="Arial Narrow"/>
      <family val="2"/>
    </font>
    <font>
      <b/>
      <sz val="6"/>
      <name val="Arial Narrow"/>
      <family val="2"/>
    </font>
    <font>
      <sz val="6"/>
      <name val="Arial Narrow"/>
      <family val="2"/>
    </font>
    <font>
      <sz val="10"/>
      <name val="Arial"/>
      <family val="2"/>
    </font>
    <font>
      <sz val="10"/>
      <name val="Verdana"/>
      <family val="2"/>
    </font>
    <font>
      <i/>
      <sz val="10"/>
      <name val="Times New Roman"/>
      <family val="1"/>
    </font>
    <font>
      <b/>
      <sz val="7.5"/>
      <name val="Arial Narrow"/>
      <family val="2"/>
    </font>
    <font>
      <sz val="7.5"/>
      <name val="Arial Narrow"/>
      <family val="2"/>
    </font>
    <font>
      <sz val="8"/>
      <name val="Arial Narrow"/>
      <family val="2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6" fontId="5" fillId="0" borderId="0"/>
    <xf numFmtId="0" fontId="2" fillId="0" borderId="0"/>
    <xf numFmtId="0" fontId="11" fillId="0" borderId="0"/>
    <xf numFmtId="164" fontId="5" fillId="0" borderId="0"/>
    <xf numFmtId="0" fontId="9" fillId="0" borderId="0"/>
    <xf numFmtId="0" fontId="5" fillId="0" borderId="0"/>
  </cellStyleXfs>
  <cellXfs count="35">
    <xf numFmtId="0" fontId="0" fillId="0" borderId="0" xfId="0"/>
    <xf numFmtId="0" fontId="1" fillId="0" borderId="0" xfId="2" quotePrefix="1" applyFont="1" applyAlignment="1" applyProtection="1">
      <alignment horizontal="left" vertical="center"/>
    </xf>
    <xf numFmtId="164" fontId="4" fillId="0" borderId="0" xfId="4" applyFont="1" applyAlignment="1">
      <alignment horizontal="right" vertical="center"/>
    </xf>
    <xf numFmtId="0" fontId="1" fillId="0" borderId="0" xfId="2" quotePrefix="1" applyFont="1" applyAlignment="1" applyProtection="1">
      <alignment horizontal="left" vertical="center" indent="2"/>
    </xf>
    <xf numFmtId="164" fontId="3" fillId="0" borderId="0" xfId="4" applyFont="1" applyAlignment="1">
      <alignment horizontal="right" vertical="center"/>
    </xf>
    <xf numFmtId="164" fontId="8" fillId="0" borderId="0" xfId="4" applyFont="1" applyAlignment="1">
      <alignment horizontal="right" vertical="center"/>
    </xf>
    <xf numFmtId="164" fontId="4" fillId="0" borderId="0" xfId="4" applyFont="1" applyAlignment="1">
      <alignment horizontal="left" vertical="center"/>
    </xf>
    <xf numFmtId="0" fontId="10" fillId="0" borderId="0" xfId="0" applyFont="1"/>
    <xf numFmtId="0" fontId="7" fillId="0" borderId="0" xfId="3" quotePrefix="1" applyFont="1" applyBorder="1" applyAlignment="1" applyProtection="1">
      <alignment horizontal="left" vertical="center"/>
    </xf>
    <xf numFmtId="1" fontId="12" fillId="0" borderId="0" xfId="0" applyNumberFormat="1" applyFont="1" applyBorder="1" applyAlignment="1">
      <alignment horizontal="right" vertical="center"/>
    </xf>
    <xf numFmtId="167" fontId="13" fillId="0" borderId="0" xfId="0" applyNumberFormat="1" applyFont="1" applyAlignment="1">
      <alignment horizontal="right" vertical="center"/>
    </xf>
    <xf numFmtId="167" fontId="12" fillId="0" borderId="0" xfId="0" applyNumberFormat="1" applyFont="1" applyAlignment="1">
      <alignment horizontal="right" vertical="center"/>
    </xf>
    <xf numFmtId="0" fontId="6" fillId="0" borderId="1" xfId="2" quotePrefix="1" applyFont="1" applyBorder="1" applyAlignment="1" applyProtection="1">
      <alignment horizontal="left" vertical="center" indent="2"/>
    </xf>
    <xf numFmtId="164" fontId="4" fillId="0" borderId="1" xfId="4" applyFont="1" applyBorder="1" applyAlignment="1">
      <alignment horizontal="right" vertical="center"/>
    </xf>
    <xf numFmtId="165" fontId="12" fillId="0" borderId="3" xfId="1" applyNumberFormat="1" applyFont="1" applyBorder="1" applyAlignment="1" applyProtection="1">
      <alignment horizontal="center" vertical="center"/>
    </xf>
    <xf numFmtId="165" fontId="12" fillId="0" borderId="4" xfId="1" applyNumberFormat="1" applyFont="1" applyBorder="1" applyAlignment="1" applyProtection="1">
      <alignment horizontal="center" vertical="center"/>
    </xf>
    <xf numFmtId="165" fontId="12" fillId="0" borderId="4" xfId="1" applyNumberFormat="1" applyFont="1" applyBorder="1" applyAlignment="1" applyProtection="1">
      <alignment horizontal="left" vertical="center"/>
    </xf>
    <xf numFmtId="165" fontId="13" fillId="0" borderId="4" xfId="1" applyNumberFormat="1" applyFont="1" applyBorder="1" applyAlignment="1" applyProtection="1">
      <alignment horizontal="left" vertical="center"/>
    </xf>
    <xf numFmtId="165" fontId="13" fillId="0" borderId="4" xfId="1" applyNumberFormat="1" applyFont="1" applyBorder="1" applyAlignment="1" applyProtection="1">
      <alignment horizontal="left" vertical="center" indent="1"/>
    </xf>
    <xf numFmtId="164" fontId="4" fillId="0" borderId="5" xfId="4" applyFont="1" applyBorder="1" applyAlignment="1">
      <alignment horizontal="left" vertical="center"/>
    </xf>
    <xf numFmtId="165" fontId="4" fillId="0" borderId="0" xfId="4" applyNumberFormat="1" applyFont="1" applyAlignment="1">
      <alignment horizontal="right" vertical="center"/>
    </xf>
    <xf numFmtId="0" fontId="14" fillId="0" borderId="0" xfId="2" quotePrefix="1" applyFont="1" applyAlignment="1" applyProtection="1">
      <alignment horizontal="left" vertical="center" indent="2"/>
    </xf>
    <xf numFmtId="164" fontId="4" fillId="0" borderId="0" xfId="4" applyFont="1" applyFill="1" applyAlignment="1">
      <alignment horizontal="right" vertical="center"/>
    </xf>
    <xf numFmtId="168" fontId="4" fillId="0" borderId="0" xfId="4" applyNumberFormat="1" applyFont="1" applyFill="1" applyAlignment="1">
      <alignment horizontal="right" vertical="center"/>
    </xf>
    <xf numFmtId="164" fontId="4" fillId="0" borderId="1" xfId="4" applyFont="1" applyFill="1" applyBorder="1" applyAlignment="1">
      <alignment horizontal="right" vertical="center"/>
    </xf>
    <xf numFmtId="1" fontId="12" fillId="0" borderId="2" xfId="0" applyNumberFormat="1" applyFont="1" applyFill="1" applyBorder="1" applyAlignment="1">
      <alignment horizontal="right" vertical="center"/>
    </xf>
    <xf numFmtId="1" fontId="12" fillId="0" borderId="0" xfId="0" applyNumberFormat="1" applyFont="1" applyFill="1" applyBorder="1" applyAlignment="1">
      <alignment horizontal="right" vertical="center"/>
    </xf>
    <xf numFmtId="167" fontId="12" fillId="0" borderId="0" xfId="0" applyNumberFormat="1" applyFont="1" applyFill="1" applyAlignment="1">
      <alignment horizontal="right" vertical="center"/>
    </xf>
    <xf numFmtId="167" fontId="13" fillId="0" borderId="0" xfId="0" applyNumberFormat="1" applyFont="1" applyFill="1" applyAlignment="1">
      <alignment horizontal="right" vertical="center"/>
    </xf>
    <xf numFmtId="164" fontId="4" fillId="0" borderId="0" xfId="4" applyFont="1" applyBorder="1" applyAlignment="1">
      <alignment horizontal="right" vertical="center"/>
    </xf>
    <xf numFmtId="164" fontId="4" fillId="0" borderId="0" xfId="4" applyFont="1" applyFill="1" applyBorder="1" applyAlignment="1">
      <alignment horizontal="right" vertical="center"/>
    </xf>
    <xf numFmtId="0" fontId="4" fillId="0" borderId="0" xfId="6" applyFont="1" applyBorder="1" applyAlignment="1">
      <alignment horizontal="left" vertical="center"/>
    </xf>
    <xf numFmtId="0" fontId="3" fillId="0" borderId="0" xfId="3" quotePrefix="1" applyFont="1" applyBorder="1" applyAlignment="1" applyProtection="1">
      <alignment horizontal="left" vertical="center"/>
    </xf>
    <xf numFmtId="164" fontId="3" fillId="0" borderId="0" xfId="4" applyFont="1" applyBorder="1" applyAlignment="1">
      <alignment horizontal="justify" vertical="center" wrapText="1"/>
    </xf>
    <xf numFmtId="0" fontId="15" fillId="0" borderId="0" xfId="0" applyFont="1" applyAlignment="1">
      <alignment horizontal="justify" vertical="center" wrapText="1"/>
    </xf>
  </cellXfs>
  <cellStyles count="7">
    <cellStyle name="Normal" xfId="0" builtinId="0"/>
    <cellStyle name="Normal 2" xfId="5"/>
    <cellStyle name="Normal_IEC12004" xfId="1"/>
    <cellStyle name="Normal_IEC12009" xfId="6"/>
    <cellStyle name="Normal_IEC12037" xfId="2"/>
    <cellStyle name="Normal_IEC12042" xfId="3"/>
    <cellStyle name="Normal_IEIM140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A71"/>
  <sheetViews>
    <sheetView showGridLines="0" showZeros="0" tabSelected="1" zoomScale="120" zoomScaleNormal="120" workbookViewId="0">
      <pane xSplit="1" ySplit="6" topLeftCell="S7" activePane="bottomRight" state="frozen"/>
      <selection pane="topRight" activeCell="B1" sqref="B1"/>
      <selection pane="bottomLeft" activeCell="A7" sqref="A7"/>
      <selection pane="bottomRight" activeCell="A8" sqref="A8"/>
    </sheetView>
  </sheetViews>
  <sheetFormatPr baseColWidth="10" defaultColWidth="6.7109375" defaultRowHeight="9" x14ac:dyDescent="0.2"/>
  <cols>
    <col min="1" max="1" width="17.28515625" style="6" customWidth="1"/>
    <col min="2" max="6" width="5.28515625" style="2" hidden="1" customWidth="1"/>
    <col min="7" max="7" width="5" style="2" hidden="1" customWidth="1"/>
    <col min="8" max="8" width="6.5703125" style="2" hidden="1" customWidth="1"/>
    <col min="9" max="11" width="5.7109375" style="2" hidden="1" customWidth="1"/>
    <col min="12" max="14" width="5.7109375" style="22" hidden="1" customWidth="1"/>
    <col min="15" max="17" width="6.7109375" style="22" hidden="1" customWidth="1"/>
    <col min="18" max="20" width="7.7109375" style="22" hidden="1" customWidth="1"/>
    <col min="21" max="25" width="7.7109375" style="22" customWidth="1"/>
    <col min="26" max="16384" width="6.7109375" style="2"/>
  </cols>
  <sheetData>
    <row r="1" spans="1:25" ht="12" customHeight="1" x14ac:dyDescent="0.2">
      <c r="A1" s="1" t="s">
        <v>23</v>
      </c>
    </row>
    <row r="2" spans="1:25" ht="11.1" customHeight="1" x14ac:dyDescent="0.2">
      <c r="A2" s="3" t="s">
        <v>22</v>
      </c>
      <c r="R2" s="23"/>
      <c r="S2" s="23"/>
      <c r="T2" s="23"/>
    </row>
    <row r="3" spans="1:25" ht="11.1" customHeight="1" x14ac:dyDescent="0.2">
      <c r="A3" s="21" t="s">
        <v>21</v>
      </c>
    </row>
    <row r="4" spans="1:25" ht="5.0999999999999996" customHeight="1" x14ac:dyDescent="0.2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</row>
    <row r="5" spans="1:25" s="4" customFormat="1" ht="12.95" customHeight="1" x14ac:dyDescent="0.2">
      <c r="A5" s="14" t="s">
        <v>6</v>
      </c>
      <c r="B5" s="25">
        <v>1994</v>
      </c>
      <c r="C5" s="25">
        <v>1995</v>
      </c>
      <c r="D5" s="25">
        <v>1996</v>
      </c>
      <c r="E5" s="25">
        <v>1997</v>
      </c>
      <c r="F5" s="25">
        <v>1998</v>
      </c>
      <c r="G5" s="25">
        <v>1999</v>
      </c>
      <c r="H5" s="25">
        <v>2000</v>
      </c>
      <c r="I5" s="25">
        <v>2001</v>
      </c>
      <c r="J5" s="25">
        <v>2002</v>
      </c>
      <c r="K5" s="25">
        <v>2003</v>
      </c>
      <c r="L5" s="25">
        <v>2004</v>
      </c>
      <c r="M5" s="25">
        <v>2005</v>
      </c>
      <c r="N5" s="25">
        <v>2006</v>
      </c>
      <c r="O5" s="25">
        <v>2007</v>
      </c>
      <c r="P5" s="25">
        <v>2008</v>
      </c>
      <c r="Q5" s="25">
        <v>2009</v>
      </c>
      <c r="R5" s="25">
        <v>2010</v>
      </c>
      <c r="S5" s="25">
        <v>2011</v>
      </c>
      <c r="T5" s="25">
        <v>2012</v>
      </c>
      <c r="U5" s="25">
        <v>2013</v>
      </c>
      <c r="V5" s="25">
        <v>2014</v>
      </c>
      <c r="W5" s="25">
        <v>2015</v>
      </c>
      <c r="X5" s="25">
        <v>2016</v>
      </c>
      <c r="Y5" s="25">
        <v>2017</v>
      </c>
    </row>
    <row r="6" spans="1:25" s="4" customFormat="1" ht="5.0999999999999996" customHeight="1" x14ac:dyDescent="0.2">
      <c r="A6" s="15"/>
      <c r="B6" s="9"/>
      <c r="C6" s="9"/>
      <c r="D6" s="9"/>
      <c r="E6" s="9"/>
      <c r="F6" s="9"/>
      <c r="G6" s="9"/>
      <c r="H6" s="9"/>
      <c r="I6" s="9"/>
      <c r="J6" s="9"/>
      <c r="K6" s="9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</row>
    <row r="7" spans="1:25" s="4" customFormat="1" ht="10.9" customHeight="1" x14ac:dyDescent="0.2">
      <c r="A7" s="16" t="s">
        <v>0</v>
      </c>
      <c r="B7" s="11">
        <f>+B8+B23+B26</f>
        <v>290323.19506</v>
      </c>
      <c r="C7" s="11">
        <f t="shared" ref="C7:Y7" si="0">+C8+C23+C26</f>
        <v>308020.06095000007</v>
      </c>
      <c r="D7" s="11">
        <f t="shared" si="0"/>
        <v>353281.36823000002</v>
      </c>
      <c r="E7" s="11">
        <f t="shared" si="0"/>
        <v>320614.27011000004</v>
      </c>
      <c r="F7" s="11">
        <f t="shared" si="0"/>
        <v>201790.43643</v>
      </c>
      <c r="G7" s="11">
        <f t="shared" si="0"/>
        <v>236188.70749999999</v>
      </c>
      <c r="H7" s="11">
        <f t="shared" si="0"/>
        <v>342657.99278999999</v>
      </c>
      <c r="I7" s="11">
        <f t="shared" si="0"/>
        <v>184391.00216</v>
      </c>
      <c r="J7" s="11">
        <f t="shared" si="0"/>
        <v>109061.15212</v>
      </c>
      <c r="K7" s="11">
        <f t="shared" si="0"/>
        <v>122694.621</v>
      </c>
      <c r="L7" s="11">
        <f t="shared" si="0"/>
        <v>149047.11884000001</v>
      </c>
      <c r="M7" s="11">
        <f t="shared" si="0"/>
        <v>216802.23950999998</v>
      </c>
      <c r="N7" s="11">
        <f t="shared" si="0"/>
        <v>300218.99686000001</v>
      </c>
      <c r="O7" s="11">
        <f t="shared" si="0"/>
        <v>324910.88579999999</v>
      </c>
      <c r="P7" s="11">
        <f t="shared" si="0"/>
        <v>422719.7034</v>
      </c>
      <c r="Q7" s="11">
        <f t="shared" si="0"/>
        <v>274279.45382</v>
      </c>
      <c r="R7" s="11">
        <f t="shared" si="0"/>
        <v>372318.95386000007</v>
      </c>
      <c r="S7" s="11">
        <f t="shared" si="0"/>
        <v>491087.7043169</v>
      </c>
      <c r="T7" s="11">
        <f t="shared" si="0"/>
        <v>525078.58289999992</v>
      </c>
      <c r="U7" s="11">
        <f t="shared" si="0"/>
        <v>427786.38256</v>
      </c>
      <c r="V7" s="11">
        <f t="shared" si="0"/>
        <v>422061.81529</v>
      </c>
      <c r="W7" s="11">
        <f t="shared" ref="W7:X7" si="1">+W8+W23+W26</f>
        <v>222706.18528000003</v>
      </c>
      <c r="X7" s="11">
        <f t="shared" si="1"/>
        <v>154273.82978</v>
      </c>
      <c r="Y7" s="11">
        <f t="shared" si="0"/>
        <v>213790.10664689998</v>
      </c>
    </row>
    <row r="8" spans="1:25" s="4" customFormat="1" ht="10.9" customHeight="1" x14ac:dyDescent="0.2">
      <c r="A8" s="16" t="s">
        <v>5</v>
      </c>
      <c r="B8" s="11">
        <f>+B9+B20</f>
        <v>280939.19506</v>
      </c>
      <c r="C8" s="11">
        <f t="shared" ref="C8:S8" si="2">+C9+C20</f>
        <v>299011.31035000004</v>
      </c>
      <c r="D8" s="11">
        <f t="shared" si="2"/>
        <v>342308.53480000002</v>
      </c>
      <c r="E8" s="11">
        <f t="shared" si="2"/>
        <v>310220.41246000002</v>
      </c>
      <c r="F8" s="11">
        <f t="shared" si="2"/>
        <v>192123.25128</v>
      </c>
      <c r="G8" s="11">
        <f t="shared" si="2"/>
        <v>224113.68685</v>
      </c>
      <c r="H8" s="11">
        <f t="shared" si="2"/>
        <v>327738.97086</v>
      </c>
      <c r="I8" s="11">
        <f t="shared" si="2"/>
        <v>176539.89313000001</v>
      </c>
      <c r="J8" s="11">
        <f t="shared" si="2"/>
        <v>101945.16309</v>
      </c>
      <c r="K8" s="11">
        <f t="shared" si="2"/>
        <v>112179.901</v>
      </c>
      <c r="L8" s="27">
        <f t="shared" si="2"/>
        <v>135437.01370000001</v>
      </c>
      <c r="M8" s="27">
        <f t="shared" si="2"/>
        <v>195409.72115</v>
      </c>
      <c r="N8" s="27">
        <f t="shared" si="2"/>
        <v>268940.44984000002</v>
      </c>
      <c r="O8" s="27">
        <f t="shared" si="2"/>
        <v>286217.62829999998</v>
      </c>
      <c r="P8" s="27">
        <f t="shared" si="2"/>
        <v>368952.29654000001</v>
      </c>
      <c r="Q8" s="27">
        <f t="shared" si="2"/>
        <v>235492.33536999999</v>
      </c>
      <c r="R8" s="27">
        <f t="shared" si="2"/>
        <v>314739.58313000004</v>
      </c>
      <c r="S8" s="27">
        <f t="shared" si="2"/>
        <v>415630.36852999998</v>
      </c>
      <c r="T8" s="27">
        <f>+T9+T20</f>
        <v>459778.39126999996</v>
      </c>
      <c r="U8" s="27">
        <f t="shared" ref="U8:V8" si="3">+U9+U20</f>
        <v>382322.17888999998</v>
      </c>
      <c r="V8" s="27">
        <f t="shared" si="3"/>
        <v>369118.83119</v>
      </c>
      <c r="W8" s="27">
        <f>+W9+W20</f>
        <v>187772.73277000003</v>
      </c>
      <c r="X8" s="27">
        <f>+X9+X20</f>
        <v>122108.64693</v>
      </c>
      <c r="Y8" s="27">
        <f>+Y9+Y20</f>
        <v>178133.9683756</v>
      </c>
    </row>
    <row r="9" spans="1:25" ht="10.9" customHeight="1" x14ac:dyDescent="0.2">
      <c r="A9" s="17" t="s">
        <v>1</v>
      </c>
      <c r="B9" s="10">
        <f>SUM(B10:B19)</f>
        <v>131700.19506</v>
      </c>
      <c r="C9" s="10">
        <f t="shared" ref="C9:S9" si="4">SUM(C10:C19)</f>
        <v>142684.42730000001</v>
      </c>
      <c r="D9" s="10">
        <f t="shared" si="4"/>
        <v>147678.41275000002</v>
      </c>
      <c r="E9" s="10">
        <f t="shared" si="4"/>
        <v>133776.69563999999</v>
      </c>
      <c r="F9" s="10">
        <f t="shared" si="4"/>
        <v>79713.403089999993</v>
      </c>
      <c r="G9" s="10">
        <f t="shared" si="4"/>
        <v>100721.35674000002</v>
      </c>
      <c r="H9" s="10">
        <f t="shared" si="4"/>
        <v>132318.78819999998</v>
      </c>
      <c r="I9" s="10">
        <f t="shared" si="4"/>
        <v>104125.0312</v>
      </c>
      <c r="J9" s="10">
        <f t="shared" si="4"/>
        <v>101945.16309</v>
      </c>
      <c r="K9" s="10">
        <f t="shared" si="4"/>
        <v>112179.901</v>
      </c>
      <c r="L9" s="28">
        <f t="shared" si="4"/>
        <v>135437.01370000001</v>
      </c>
      <c r="M9" s="28">
        <f t="shared" si="4"/>
        <v>195409.72115</v>
      </c>
      <c r="N9" s="28">
        <f t="shared" si="4"/>
        <v>268940.44984000002</v>
      </c>
      <c r="O9" s="28">
        <f t="shared" si="4"/>
        <v>286217.62829999998</v>
      </c>
      <c r="P9" s="28">
        <f t="shared" si="4"/>
        <v>368952.29654000001</v>
      </c>
      <c r="Q9" s="28">
        <f t="shared" si="4"/>
        <v>235492.33536999999</v>
      </c>
      <c r="R9" s="28">
        <f t="shared" si="4"/>
        <v>314739.58313000004</v>
      </c>
      <c r="S9" s="28">
        <f t="shared" si="4"/>
        <v>415630.36852999998</v>
      </c>
      <c r="T9" s="28">
        <f>SUM(T10:T19)</f>
        <v>459778.39126999996</v>
      </c>
      <c r="U9" s="28">
        <f t="shared" ref="U9:V9" si="5">SUM(U10:U19)</f>
        <v>382322.17888999998</v>
      </c>
      <c r="V9" s="28">
        <f t="shared" si="5"/>
        <v>369118.83119</v>
      </c>
      <c r="W9" s="28">
        <f>SUM(W10:W19)</f>
        <v>168875.61440000002</v>
      </c>
      <c r="X9" s="28">
        <f>SUM(X10:X19)</f>
        <v>116610.78133</v>
      </c>
      <c r="Y9" s="28">
        <f>SUM(Y10:Y19)</f>
        <v>136580.52933320001</v>
      </c>
    </row>
    <row r="10" spans="1:25" ht="10.9" customHeight="1" x14ac:dyDescent="0.2">
      <c r="A10" s="18" t="s">
        <v>7</v>
      </c>
      <c r="B10" s="10">
        <v>1595</v>
      </c>
      <c r="C10" s="10">
        <v>2682.4652799999999</v>
      </c>
      <c r="D10" s="10">
        <v>3489.1909300000002</v>
      </c>
      <c r="E10" s="10">
        <v>2876.9210600000001</v>
      </c>
      <c r="F10" s="10">
        <v>1647.0667900000001</v>
      </c>
      <c r="G10" s="10">
        <v>2745.6684300000002</v>
      </c>
      <c r="H10" s="10">
        <v>4471.9856500000005</v>
      </c>
      <c r="I10" s="10">
        <v>3427.4976000000001</v>
      </c>
      <c r="J10" s="10">
        <v>3433.8772300000001</v>
      </c>
      <c r="K10" s="10">
        <v>4229.4080000000004</v>
      </c>
      <c r="L10" s="28">
        <v>5381.2501499999998</v>
      </c>
      <c r="M10" s="28">
        <v>9614.1736000000001</v>
      </c>
      <c r="N10" s="28">
        <v>12408.998230000001</v>
      </c>
      <c r="O10" s="28">
        <v>16148.588949999999</v>
      </c>
      <c r="P10" s="28">
        <v>23201.354530000001</v>
      </c>
      <c r="Q10" s="28">
        <v>13473.332900000001</v>
      </c>
      <c r="R10" s="28">
        <v>21801.421329999997</v>
      </c>
      <c r="S10" s="28">
        <v>33112.315979999999</v>
      </c>
      <c r="T10" s="28">
        <v>40313.524890000001</v>
      </c>
      <c r="U10" s="28">
        <v>46140.054880000003</v>
      </c>
      <c r="V10" s="28">
        <v>46495.055619999999</v>
      </c>
      <c r="W10" s="28">
        <v>21145.378710000001</v>
      </c>
      <c r="X10" s="28">
        <v>12957.691919999999</v>
      </c>
      <c r="Y10" s="28">
        <v>13317.5186636</v>
      </c>
    </row>
    <row r="11" spans="1:25" ht="12.95" hidden="1" customHeight="1" x14ac:dyDescent="0.2">
      <c r="A11" s="18" t="s">
        <v>8</v>
      </c>
      <c r="B11" s="10">
        <v>833</v>
      </c>
      <c r="C11" s="10">
        <v>2068.4835499999999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8"/>
      <c r="Y11" s="28"/>
    </row>
    <row r="12" spans="1:25" ht="12.95" hidden="1" customHeight="1" x14ac:dyDescent="0.2">
      <c r="A12" s="18" t="s">
        <v>9</v>
      </c>
      <c r="B12" s="10">
        <v>663</v>
      </c>
      <c r="C12" s="10">
        <v>584.68392000000006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/>
      <c r="Y12" s="28"/>
    </row>
    <row r="13" spans="1:25" ht="12.95" hidden="1" customHeight="1" x14ac:dyDescent="0.2">
      <c r="A13" s="18" t="s">
        <v>10</v>
      </c>
      <c r="B13" s="10">
        <v>1212</v>
      </c>
      <c r="C13" s="10">
        <v>811.06802000000005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/>
      <c r="Y13" s="28"/>
    </row>
    <row r="14" spans="1:25" ht="10.9" customHeight="1" x14ac:dyDescent="0.2">
      <c r="A14" s="18" t="s">
        <v>11</v>
      </c>
      <c r="B14" s="10">
        <v>982</v>
      </c>
      <c r="C14" s="10">
        <v>1014.29585</v>
      </c>
      <c r="D14" s="10">
        <v>1125.62184</v>
      </c>
      <c r="E14" s="10">
        <v>909.44781999999998</v>
      </c>
      <c r="F14" s="10">
        <v>490.59866999999997</v>
      </c>
      <c r="G14" s="10">
        <v>777.16552999999999</v>
      </c>
      <c r="H14" s="10">
        <v>1172.5176799999999</v>
      </c>
      <c r="I14" s="10">
        <v>955.42501000000004</v>
      </c>
      <c r="J14" s="10">
        <v>1069.6247800000001</v>
      </c>
      <c r="K14" s="10">
        <v>1191.5909999999999</v>
      </c>
      <c r="L14" s="28">
        <v>1288.9796299999998</v>
      </c>
      <c r="M14" s="28">
        <v>1687.0694699999999</v>
      </c>
      <c r="N14" s="28">
        <v>1830.29429</v>
      </c>
      <c r="O14" s="28">
        <v>2523.1610000000001</v>
      </c>
      <c r="P14" s="28">
        <v>4509.4375499999996</v>
      </c>
      <c r="Q14" s="28">
        <v>2619.9212000000002</v>
      </c>
      <c r="R14" s="28">
        <v>3858.66059</v>
      </c>
      <c r="S14" s="28">
        <v>3833.1273799999999</v>
      </c>
      <c r="T14" s="28">
        <v>3823.9713199999997</v>
      </c>
      <c r="U14" s="28">
        <v>3238.8592200000003</v>
      </c>
      <c r="V14" s="28">
        <v>3060.78035</v>
      </c>
      <c r="W14" s="28">
        <v>2376.16923</v>
      </c>
      <c r="X14" s="28">
        <v>1541.42409</v>
      </c>
      <c r="Y14" s="28">
        <v>1443.6806270999996</v>
      </c>
    </row>
    <row r="15" spans="1:25" ht="12.95" hidden="1" customHeight="1" x14ac:dyDescent="0.2">
      <c r="A15" s="18" t="s">
        <v>12</v>
      </c>
      <c r="B15" s="10">
        <v>7254</v>
      </c>
      <c r="C15" s="10">
        <v>6460.8770000000004</v>
      </c>
      <c r="D15" s="10">
        <v>7924.5540000000001</v>
      </c>
      <c r="E15" s="10">
        <v>16154.975</v>
      </c>
      <c r="F15" s="10">
        <v>10775.924999999999</v>
      </c>
      <c r="G15" s="10">
        <v>12082.181</v>
      </c>
      <c r="H15" s="10">
        <v>0</v>
      </c>
      <c r="I15" s="10">
        <v>0</v>
      </c>
      <c r="J15" s="10">
        <v>0</v>
      </c>
      <c r="K15" s="10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/>
      <c r="Y15" s="28"/>
    </row>
    <row r="16" spans="1:25" ht="12.95" hidden="1" customHeight="1" x14ac:dyDescent="0.2">
      <c r="A16" s="18" t="s">
        <v>16</v>
      </c>
      <c r="B16" s="10">
        <v>3580</v>
      </c>
      <c r="C16" s="10">
        <v>4226.3279199999997</v>
      </c>
      <c r="D16" s="10">
        <v>5653.7647400000005</v>
      </c>
      <c r="E16" s="10">
        <v>8097.36564</v>
      </c>
      <c r="F16" s="10">
        <v>4318.7567199999994</v>
      </c>
      <c r="G16" s="10">
        <v>6611.8540899999998</v>
      </c>
      <c r="H16" s="10">
        <v>6669.3710300000002</v>
      </c>
      <c r="I16" s="10">
        <v>0</v>
      </c>
      <c r="J16" s="10">
        <v>0</v>
      </c>
      <c r="K16" s="10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/>
      <c r="Y16" s="28"/>
    </row>
    <row r="17" spans="1:27" ht="10.9" customHeight="1" x14ac:dyDescent="0.2">
      <c r="A17" s="18" t="s">
        <v>14</v>
      </c>
      <c r="B17" s="10">
        <v>1869</v>
      </c>
      <c r="C17" s="10">
        <v>1959.7156499999999</v>
      </c>
      <c r="D17" s="10">
        <v>2364.1016099999997</v>
      </c>
      <c r="E17" s="10">
        <v>2147.8463999999999</v>
      </c>
      <c r="F17" s="10">
        <v>1248.8768</v>
      </c>
      <c r="G17" s="10">
        <v>1684.8849299999999</v>
      </c>
      <c r="H17" s="10">
        <v>2213.42362</v>
      </c>
      <c r="I17" s="10">
        <v>2117.0120400000001</v>
      </c>
      <c r="J17" s="10">
        <v>1941.8762099999999</v>
      </c>
      <c r="K17" s="10">
        <v>2060.1610000000001</v>
      </c>
      <c r="L17" s="28">
        <v>2355.7588599999999</v>
      </c>
      <c r="M17" s="28">
        <v>2603.83032</v>
      </c>
      <c r="N17" s="28">
        <v>2683.92092</v>
      </c>
      <c r="O17" s="28">
        <v>2586.06603</v>
      </c>
      <c r="P17" s="28">
        <v>2562.4884400000001</v>
      </c>
      <c r="Q17" s="28">
        <v>2439.66579</v>
      </c>
      <c r="R17" s="28">
        <v>2376.9066000000003</v>
      </c>
      <c r="S17" s="28">
        <v>2228.0852300000001</v>
      </c>
      <c r="T17" s="28">
        <v>2145.2309700000001</v>
      </c>
      <c r="U17" s="28">
        <v>2487.3414700000003</v>
      </c>
      <c r="V17" s="28">
        <v>2557.1077200000004</v>
      </c>
      <c r="W17" s="28">
        <v>817.20296999999994</v>
      </c>
      <c r="X17" s="28">
        <v>0</v>
      </c>
      <c r="Y17" s="28">
        <v>0</v>
      </c>
    </row>
    <row r="18" spans="1:27" ht="10.9" customHeight="1" x14ac:dyDescent="0.2">
      <c r="A18" s="18" t="s">
        <v>15</v>
      </c>
      <c r="B18" s="10">
        <v>95560</v>
      </c>
      <c r="C18" s="10">
        <v>104968.4535</v>
      </c>
      <c r="D18" s="10">
        <v>117085.16119</v>
      </c>
      <c r="E18" s="10">
        <v>103590.13971999999</v>
      </c>
      <c r="F18" s="10">
        <v>61232.179109999997</v>
      </c>
      <c r="G18" s="10">
        <v>76819.602760000009</v>
      </c>
      <c r="H18" s="10">
        <v>117791.49021999999</v>
      </c>
      <c r="I18" s="10">
        <v>97625.096550000002</v>
      </c>
      <c r="J18" s="10">
        <v>95499.784870000003</v>
      </c>
      <c r="K18" s="10">
        <v>104698.74099999999</v>
      </c>
      <c r="L18" s="28">
        <v>126411.02506000001</v>
      </c>
      <c r="M18" s="28">
        <v>181504.64775999999</v>
      </c>
      <c r="N18" s="28">
        <v>252017.23639999999</v>
      </c>
      <c r="O18" s="28">
        <v>264959.81231999997</v>
      </c>
      <c r="P18" s="28">
        <v>338679.01601999998</v>
      </c>
      <c r="Q18" s="28">
        <v>216959.41548</v>
      </c>
      <c r="R18" s="28">
        <v>286702.59461000003</v>
      </c>
      <c r="S18" s="28">
        <v>376456.83993999998</v>
      </c>
      <c r="T18" s="28">
        <v>413495.66408999998</v>
      </c>
      <c r="U18" s="28">
        <v>330455.92332</v>
      </c>
      <c r="V18" s="28">
        <v>317005.88750000001</v>
      </c>
      <c r="W18" s="28">
        <v>144536.86349000002</v>
      </c>
      <c r="X18" s="28">
        <v>102111.66532</v>
      </c>
      <c r="Y18" s="28">
        <v>121819.33004250001</v>
      </c>
    </row>
    <row r="19" spans="1:27" ht="12.95" hidden="1" customHeight="1" x14ac:dyDescent="0.2">
      <c r="A19" s="18" t="s">
        <v>17</v>
      </c>
      <c r="B19" s="10">
        <v>18152.195059999998</v>
      </c>
      <c r="C19" s="10">
        <v>17908.05661</v>
      </c>
      <c r="D19" s="10">
        <v>10036.01844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</row>
    <row r="20" spans="1:27" ht="10.9" customHeight="1" x14ac:dyDescent="0.2">
      <c r="A20" s="17" t="s">
        <v>2</v>
      </c>
      <c r="B20" s="10">
        <f>+B21</f>
        <v>149239</v>
      </c>
      <c r="C20" s="10">
        <f t="shared" ref="C20:I20" si="6">+C21</f>
        <v>156326.88305</v>
      </c>
      <c r="D20" s="10">
        <f t="shared" si="6"/>
        <v>194630.12205000001</v>
      </c>
      <c r="E20" s="10">
        <f t="shared" si="6"/>
        <v>176443.71682</v>
      </c>
      <c r="F20" s="10">
        <f t="shared" si="6"/>
        <v>112409.84819</v>
      </c>
      <c r="G20" s="10">
        <f t="shared" si="6"/>
        <v>123392.33011</v>
      </c>
      <c r="H20" s="10">
        <f t="shared" si="6"/>
        <v>195420.18265999999</v>
      </c>
      <c r="I20" s="10">
        <f t="shared" si="6"/>
        <v>72414.861930000014</v>
      </c>
      <c r="J20" s="10"/>
      <c r="K20" s="10"/>
      <c r="L20" s="28"/>
      <c r="M20" s="28">
        <f t="shared" ref="M20:V20" si="7">SUM(M21:M22)</f>
        <v>0</v>
      </c>
      <c r="N20" s="28">
        <f t="shared" si="7"/>
        <v>0</v>
      </c>
      <c r="O20" s="28">
        <f t="shared" si="7"/>
        <v>0</v>
      </c>
      <c r="P20" s="28">
        <f t="shared" si="7"/>
        <v>0</v>
      </c>
      <c r="Q20" s="28">
        <f t="shared" si="7"/>
        <v>0</v>
      </c>
      <c r="R20" s="28">
        <f t="shared" si="7"/>
        <v>0</v>
      </c>
      <c r="S20" s="28">
        <f t="shared" si="7"/>
        <v>0</v>
      </c>
      <c r="T20" s="28">
        <f t="shared" si="7"/>
        <v>0</v>
      </c>
      <c r="U20" s="28">
        <f t="shared" si="7"/>
        <v>0</v>
      </c>
      <c r="V20" s="28">
        <f t="shared" si="7"/>
        <v>0</v>
      </c>
      <c r="W20" s="28">
        <f>SUM(W21:W22)</f>
        <v>18897.11837</v>
      </c>
      <c r="X20" s="28">
        <f>SUM(X21:X22)</f>
        <v>5497.8655999999992</v>
      </c>
      <c r="Y20" s="28">
        <f>SUM(Y21:Y22)</f>
        <v>41553.439042400001</v>
      </c>
    </row>
    <row r="21" spans="1:27" ht="12.95" hidden="1" customHeight="1" x14ac:dyDescent="0.2">
      <c r="A21" s="18" t="s">
        <v>18</v>
      </c>
      <c r="B21" s="10">
        <v>149239</v>
      </c>
      <c r="C21" s="10">
        <v>156326.88305</v>
      </c>
      <c r="D21" s="10">
        <v>194630.12205000001</v>
      </c>
      <c r="E21" s="10">
        <v>176443.71682</v>
      </c>
      <c r="F21" s="10">
        <v>112409.84819</v>
      </c>
      <c r="G21" s="10">
        <v>123392.33011</v>
      </c>
      <c r="H21" s="10">
        <v>195420.18265999999</v>
      </c>
      <c r="I21" s="10">
        <v>72414.861930000014</v>
      </c>
      <c r="J21" s="10">
        <v>0</v>
      </c>
      <c r="K21" s="10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</row>
    <row r="22" spans="1:27" ht="10.9" customHeight="1" x14ac:dyDescent="0.2">
      <c r="A22" s="18" t="s">
        <v>19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28"/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18897.11837</v>
      </c>
      <c r="X22" s="28">
        <v>5497.8655999999992</v>
      </c>
      <c r="Y22" s="28">
        <v>41553.439042400001</v>
      </c>
    </row>
    <row r="23" spans="1:27" s="4" customFormat="1" ht="10.9" customHeight="1" x14ac:dyDescent="0.2">
      <c r="A23" s="16" t="s">
        <v>3</v>
      </c>
      <c r="B23" s="10">
        <f t="shared" ref="B23:Y23" si="8">+B24</f>
        <v>0</v>
      </c>
      <c r="C23" s="10">
        <f t="shared" si="8"/>
        <v>0</v>
      </c>
      <c r="D23" s="10">
        <f t="shared" si="8"/>
        <v>0</v>
      </c>
      <c r="E23" s="10">
        <f t="shared" si="8"/>
        <v>0</v>
      </c>
      <c r="F23" s="10">
        <f t="shared" si="8"/>
        <v>0</v>
      </c>
      <c r="G23" s="10">
        <f t="shared" si="8"/>
        <v>0</v>
      </c>
      <c r="H23" s="10">
        <f t="shared" si="8"/>
        <v>0</v>
      </c>
      <c r="I23" s="10">
        <f t="shared" si="8"/>
        <v>0</v>
      </c>
      <c r="J23" s="10">
        <f t="shared" si="8"/>
        <v>0</v>
      </c>
      <c r="K23" s="10">
        <f t="shared" si="8"/>
        <v>0</v>
      </c>
      <c r="L23" s="28">
        <f t="shared" si="8"/>
        <v>0</v>
      </c>
      <c r="M23" s="28">
        <f t="shared" si="8"/>
        <v>0</v>
      </c>
      <c r="N23" s="28">
        <f t="shared" si="8"/>
        <v>0</v>
      </c>
      <c r="O23" s="28">
        <f t="shared" si="8"/>
        <v>0</v>
      </c>
      <c r="P23" s="28">
        <f t="shared" si="8"/>
        <v>0</v>
      </c>
      <c r="Q23" s="27">
        <f t="shared" si="8"/>
        <v>9026.3576300000004</v>
      </c>
      <c r="R23" s="27">
        <f t="shared" si="8"/>
        <v>21924.60268</v>
      </c>
      <c r="S23" s="27">
        <f t="shared" si="8"/>
        <v>27870.9751569</v>
      </c>
      <c r="T23" s="27">
        <f t="shared" si="8"/>
        <v>27153.714789999995</v>
      </c>
      <c r="U23" s="27">
        <f t="shared" si="8"/>
        <v>26327.13679</v>
      </c>
      <c r="V23" s="27">
        <f t="shared" si="8"/>
        <v>24982.02865</v>
      </c>
      <c r="W23" s="27">
        <f t="shared" si="8"/>
        <v>15724.01381</v>
      </c>
      <c r="X23" s="27">
        <f t="shared" si="8"/>
        <v>14065.54451</v>
      </c>
      <c r="Y23" s="27">
        <f t="shared" si="8"/>
        <v>15454.800355900001</v>
      </c>
      <c r="AA23" s="2"/>
    </row>
    <row r="24" spans="1:27" ht="10.9" customHeight="1" x14ac:dyDescent="0.2">
      <c r="A24" s="17" t="s">
        <v>1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9026.3576300000004</v>
      </c>
      <c r="R24" s="28">
        <v>21924.60268</v>
      </c>
      <c r="S24" s="28">
        <v>27870.9751569</v>
      </c>
      <c r="T24" s="28">
        <v>27153.714789999995</v>
      </c>
      <c r="U24" s="28">
        <f>+U25</f>
        <v>26327.13679</v>
      </c>
      <c r="V24" s="28">
        <f>+V25</f>
        <v>24982.02865</v>
      </c>
      <c r="W24" s="28">
        <f>+W25</f>
        <v>15724.01381</v>
      </c>
      <c r="X24" s="28">
        <f>+X25</f>
        <v>14065.54451</v>
      </c>
      <c r="Y24" s="28">
        <f>+Y25</f>
        <v>15454.800355900001</v>
      </c>
    </row>
    <row r="25" spans="1:27" ht="10.9" customHeight="1" x14ac:dyDescent="0.2">
      <c r="A25" s="18" t="s">
        <v>15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9026.3576300000004</v>
      </c>
      <c r="R25" s="28">
        <v>21924.602699999999</v>
      </c>
      <c r="S25" s="28">
        <v>27870.975160000002</v>
      </c>
      <c r="T25" s="28">
        <v>27153.714800000002</v>
      </c>
      <c r="U25" s="28">
        <v>26327.13679</v>
      </c>
      <c r="V25" s="28">
        <v>24982.02865</v>
      </c>
      <c r="W25" s="28">
        <v>15724.01381</v>
      </c>
      <c r="X25" s="28">
        <v>14065.54451</v>
      </c>
      <c r="Y25" s="28">
        <v>15454.800355900001</v>
      </c>
    </row>
    <row r="26" spans="1:27" s="4" customFormat="1" ht="10.9" customHeight="1" x14ac:dyDescent="0.2">
      <c r="A26" s="16" t="s">
        <v>4</v>
      </c>
      <c r="B26" s="11">
        <f t="shared" ref="B26:Y26" si="9">SUM(B27:B31)-B27</f>
        <v>9384</v>
      </c>
      <c r="C26" s="11">
        <f t="shared" si="9"/>
        <v>9008.7505999999994</v>
      </c>
      <c r="D26" s="11">
        <f t="shared" si="9"/>
        <v>10972.833430000001</v>
      </c>
      <c r="E26" s="11">
        <f t="shared" si="9"/>
        <v>10393.85765</v>
      </c>
      <c r="F26" s="11">
        <f t="shared" si="9"/>
        <v>9667.1851499999993</v>
      </c>
      <c r="G26" s="11">
        <f t="shared" si="9"/>
        <v>12075.020650000002</v>
      </c>
      <c r="H26" s="11">
        <f t="shared" si="9"/>
        <v>14919.021929999999</v>
      </c>
      <c r="I26" s="11">
        <f t="shared" si="9"/>
        <v>7851.1090300000005</v>
      </c>
      <c r="J26" s="11">
        <f t="shared" si="9"/>
        <v>7115.9890299999997</v>
      </c>
      <c r="K26" s="11">
        <f t="shared" si="9"/>
        <v>10514.72</v>
      </c>
      <c r="L26" s="27">
        <f t="shared" si="9"/>
        <v>13610.10514</v>
      </c>
      <c r="M26" s="27">
        <f t="shared" si="9"/>
        <v>21392.518359999998</v>
      </c>
      <c r="N26" s="27">
        <f t="shared" si="9"/>
        <v>31278.547020000002</v>
      </c>
      <c r="O26" s="27">
        <f t="shared" si="9"/>
        <v>38693.2575</v>
      </c>
      <c r="P26" s="27">
        <f t="shared" si="9"/>
        <v>53767.406859999996</v>
      </c>
      <c r="Q26" s="27">
        <f t="shared" si="9"/>
        <v>29760.760820000003</v>
      </c>
      <c r="R26" s="27">
        <f t="shared" si="9"/>
        <v>35654.768049999999</v>
      </c>
      <c r="S26" s="27">
        <f t="shared" si="9"/>
        <v>47586.360630000003</v>
      </c>
      <c r="T26" s="27">
        <f>SUM(T27:T31)-T27</f>
        <v>38146.476840000003</v>
      </c>
      <c r="U26" s="27">
        <f t="shared" ref="U26" si="10">SUM(U27:U31)-U27</f>
        <v>19137.066879999998</v>
      </c>
      <c r="V26" s="27">
        <f t="shared" ref="V26" si="11">SUM(V27:V31)-V27</f>
        <v>27960.955450000001</v>
      </c>
      <c r="W26" s="27">
        <f t="shared" ref="W26" si="12">SUM(W27:W31)-W27</f>
        <v>19209.438699999999</v>
      </c>
      <c r="X26" s="27">
        <f t="shared" ref="X26" si="13">SUM(X27:X31)-X27</f>
        <v>18099.638340000001</v>
      </c>
      <c r="Y26" s="27">
        <f t="shared" si="9"/>
        <v>20201.337915399996</v>
      </c>
      <c r="AA26" s="2"/>
    </row>
    <row r="27" spans="1:27" ht="10.9" customHeight="1" x14ac:dyDescent="0.2">
      <c r="A27" s="17" t="s">
        <v>1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f t="shared" ref="G27:S27" si="14">SUM(G28:G31)</f>
        <v>12075.020650000002</v>
      </c>
      <c r="H27" s="10">
        <f t="shared" si="14"/>
        <v>14919.021929999999</v>
      </c>
      <c r="I27" s="10">
        <f t="shared" si="14"/>
        <v>7851.1090300000005</v>
      </c>
      <c r="J27" s="10">
        <f t="shared" si="14"/>
        <v>7115.9890299999997</v>
      </c>
      <c r="K27" s="10">
        <f t="shared" si="14"/>
        <v>10514.72</v>
      </c>
      <c r="L27" s="28">
        <f t="shared" si="14"/>
        <v>13610.10514</v>
      </c>
      <c r="M27" s="28">
        <f t="shared" si="14"/>
        <v>21392.518359999998</v>
      </c>
      <c r="N27" s="28">
        <f t="shared" si="14"/>
        <v>31278.547020000002</v>
      </c>
      <c r="O27" s="28">
        <f t="shared" si="14"/>
        <v>38693.2575</v>
      </c>
      <c r="P27" s="28">
        <f t="shared" si="14"/>
        <v>53767.406859999996</v>
      </c>
      <c r="Q27" s="28">
        <f t="shared" si="14"/>
        <v>29760.760820000003</v>
      </c>
      <c r="R27" s="28">
        <f t="shared" si="14"/>
        <v>35654.768049999999</v>
      </c>
      <c r="S27" s="28">
        <f t="shared" si="14"/>
        <v>47586.360630000003</v>
      </c>
      <c r="T27" s="28">
        <f>SUM(T28:T31)</f>
        <v>38146.476840000003</v>
      </c>
      <c r="U27" s="28">
        <f t="shared" ref="U27" si="15">SUM(U28:U31)</f>
        <v>19137.066879999998</v>
      </c>
      <c r="V27" s="28">
        <f>SUM(V28:V31)</f>
        <v>27960.955450000001</v>
      </c>
      <c r="W27" s="28">
        <f>SUM(W28:W31)</f>
        <v>19209.438699999999</v>
      </c>
      <c r="X27" s="28">
        <f>SUM(X28:X31)</f>
        <v>18099.638340000001</v>
      </c>
      <c r="Y27" s="28">
        <f>SUM(Y28:Y31)</f>
        <v>20201.337915399996</v>
      </c>
    </row>
    <row r="28" spans="1:27" ht="10.9" customHeight="1" x14ac:dyDescent="0.2">
      <c r="A28" s="18" t="s">
        <v>7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134.65834000000001</v>
      </c>
      <c r="H28" s="10">
        <v>180.87120000000002</v>
      </c>
      <c r="I28" s="10">
        <v>225.24369000000002</v>
      </c>
      <c r="J28" s="10">
        <v>394.19130999999999</v>
      </c>
      <c r="K28" s="10">
        <v>384.47</v>
      </c>
      <c r="L28" s="28">
        <v>881.42502000000002</v>
      </c>
      <c r="M28" s="28">
        <v>988.00781000000006</v>
      </c>
      <c r="N28" s="28">
        <v>1093.7129499999999</v>
      </c>
      <c r="O28" s="28">
        <v>1787.12509</v>
      </c>
      <c r="P28" s="28">
        <v>3157.8198900000002</v>
      </c>
      <c r="Q28" s="28">
        <v>4084.527</v>
      </c>
      <c r="R28" s="28">
        <v>4868.9619599999996</v>
      </c>
      <c r="S28" s="28">
        <v>6040.3519999999999</v>
      </c>
      <c r="T28" s="28">
        <v>5678.17418</v>
      </c>
      <c r="U28" s="28">
        <v>6122.3171500000008</v>
      </c>
      <c r="V28" s="28">
        <v>9196.8035600000003</v>
      </c>
      <c r="W28" s="28">
        <v>9378.7883199999997</v>
      </c>
      <c r="X28" s="28">
        <v>7995.6279500000001</v>
      </c>
      <c r="Y28" s="28">
        <v>7262.0845509000001</v>
      </c>
    </row>
    <row r="29" spans="1:27" ht="12.95" hidden="1" customHeight="1" x14ac:dyDescent="0.2">
      <c r="A29" s="18" t="s">
        <v>12</v>
      </c>
      <c r="B29" s="10">
        <v>0</v>
      </c>
      <c r="C29" s="10">
        <v>0</v>
      </c>
      <c r="D29" s="10">
        <v>0</v>
      </c>
      <c r="E29" s="10">
        <v>0</v>
      </c>
      <c r="F29" s="10">
        <v>1182.9327900000001</v>
      </c>
      <c r="G29" s="10">
        <v>1223.9911000000002</v>
      </c>
      <c r="H29" s="10">
        <v>0</v>
      </c>
      <c r="I29" s="10">
        <v>0</v>
      </c>
      <c r="J29" s="10">
        <v>0</v>
      </c>
      <c r="K29" s="10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/>
      <c r="Y29" s="28"/>
    </row>
    <row r="30" spans="1:27" ht="12.95" hidden="1" customHeight="1" x14ac:dyDescent="0.2">
      <c r="A30" s="18" t="s">
        <v>13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361.26729</v>
      </c>
      <c r="I30" s="10">
        <v>0</v>
      </c>
      <c r="J30" s="10">
        <v>0</v>
      </c>
      <c r="K30" s="10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  <c r="W30" s="28">
        <v>0</v>
      </c>
      <c r="X30" s="28"/>
      <c r="Y30" s="28"/>
    </row>
    <row r="31" spans="1:27" ht="10.9" customHeight="1" x14ac:dyDescent="0.2">
      <c r="A31" s="18" t="s">
        <v>15</v>
      </c>
      <c r="B31" s="10">
        <v>9384</v>
      </c>
      <c r="C31" s="10">
        <v>9008.7505999999994</v>
      </c>
      <c r="D31" s="10">
        <v>10972.833430000001</v>
      </c>
      <c r="E31" s="10">
        <v>10393.85765</v>
      </c>
      <c r="F31" s="10">
        <v>8484.2523599999986</v>
      </c>
      <c r="G31" s="10">
        <v>10716.371210000001</v>
      </c>
      <c r="H31" s="10">
        <v>14376.88344</v>
      </c>
      <c r="I31" s="10">
        <v>7625.8653400000003</v>
      </c>
      <c r="J31" s="10">
        <v>6721.7977199999996</v>
      </c>
      <c r="K31" s="10">
        <v>10130.25</v>
      </c>
      <c r="L31" s="28">
        <v>12728.680119999999</v>
      </c>
      <c r="M31" s="28">
        <v>20404.510549999999</v>
      </c>
      <c r="N31" s="28">
        <v>30184.834070000001</v>
      </c>
      <c r="O31" s="28">
        <v>36906.132409999998</v>
      </c>
      <c r="P31" s="28">
        <v>50609.586969999997</v>
      </c>
      <c r="Q31" s="28">
        <v>25676.233820000001</v>
      </c>
      <c r="R31" s="28">
        <v>30785.806089999998</v>
      </c>
      <c r="S31" s="28">
        <v>41546.008630000004</v>
      </c>
      <c r="T31" s="28">
        <v>32468.302660000001</v>
      </c>
      <c r="U31" s="28">
        <v>13014.74973</v>
      </c>
      <c r="V31" s="28">
        <v>18764.151890000001</v>
      </c>
      <c r="W31" s="28">
        <v>9830.650380000001</v>
      </c>
      <c r="X31" s="28">
        <v>10104.010390000001</v>
      </c>
      <c r="Y31" s="28">
        <v>12939.253364499997</v>
      </c>
    </row>
    <row r="32" spans="1:27" ht="4.5" customHeight="1" x14ac:dyDescent="0.2">
      <c r="A32" s="19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</row>
    <row r="33" spans="1:25" ht="10.15" customHeight="1" x14ac:dyDescent="0.2">
      <c r="A33" s="31" t="s">
        <v>24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ht="30" customHeight="1" x14ac:dyDescent="0.2">
      <c r="A34" s="33" t="s">
        <v>25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ht="9" customHeight="1" x14ac:dyDescent="0.2">
      <c r="A35" s="32" t="s">
        <v>20</v>
      </c>
    </row>
    <row r="36" spans="1:25" ht="9" customHeight="1" x14ac:dyDescent="0.2">
      <c r="A36" s="8"/>
      <c r="B36" s="5"/>
      <c r="C36" s="5"/>
      <c r="D36" s="5"/>
      <c r="E36" s="5"/>
      <c r="F36" s="5"/>
      <c r="G36" s="5"/>
      <c r="H36" s="5"/>
    </row>
    <row r="37" spans="1:25" ht="9" customHeight="1" x14ac:dyDescent="0.2">
      <c r="A37" s="8"/>
      <c r="B37" s="5"/>
      <c r="C37" s="5"/>
      <c r="D37" s="5"/>
      <c r="E37" s="5"/>
      <c r="F37" s="5"/>
      <c r="G37" s="5"/>
      <c r="H37" s="5"/>
    </row>
    <row r="38" spans="1:25" ht="9" customHeight="1" x14ac:dyDescent="0.2">
      <c r="A38" s="8"/>
      <c r="B38" s="5"/>
      <c r="C38" s="5"/>
      <c r="D38" s="5"/>
      <c r="E38" s="5"/>
      <c r="F38" s="5"/>
      <c r="G38" s="5"/>
      <c r="H38" s="5"/>
    </row>
    <row r="39" spans="1:25" ht="9" customHeight="1" x14ac:dyDescent="0.2">
      <c r="A39" s="8"/>
      <c r="B39" s="5"/>
      <c r="C39" s="5"/>
      <c r="D39" s="5"/>
      <c r="E39" s="5"/>
      <c r="F39" s="5"/>
      <c r="G39" s="5"/>
      <c r="H39" s="5"/>
    </row>
    <row r="40" spans="1:25" ht="9" customHeight="1" x14ac:dyDescent="0.2">
      <c r="A40" s="8"/>
      <c r="B40" s="5"/>
      <c r="C40" s="5"/>
      <c r="D40" s="5"/>
      <c r="E40" s="5"/>
      <c r="F40" s="5"/>
      <c r="G40" s="5"/>
      <c r="H40" s="5"/>
    </row>
    <row r="41" spans="1:25" ht="9" customHeight="1" x14ac:dyDescent="0.2">
      <c r="A41" s="8"/>
      <c r="B41" s="5"/>
      <c r="C41" s="5"/>
      <c r="D41" s="5"/>
      <c r="E41" s="5"/>
      <c r="F41" s="5"/>
      <c r="G41" s="5"/>
      <c r="H41" s="5"/>
    </row>
    <row r="42" spans="1:25" ht="9" customHeight="1" x14ac:dyDescent="0.2">
      <c r="A42" s="8"/>
      <c r="B42" s="5"/>
      <c r="C42" s="5"/>
      <c r="D42" s="5"/>
      <c r="E42" s="5"/>
      <c r="F42" s="5"/>
      <c r="G42" s="5"/>
      <c r="H42" s="5"/>
    </row>
    <row r="43" spans="1:25" ht="9" customHeight="1" x14ac:dyDescent="0.2">
      <c r="A43" s="8"/>
      <c r="B43" s="5"/>
      <c r="C43" s="5"/>
      <c r="D43" s="5"/>
      <c r="E43" s="5"/>
      <c r="F43" s="5"/>
      <c r="G43" s="5"/>
      <c r="H43" s="5"/>
    </row>
    <row r="44" spans="1:25" ht="9" customHeight="1" x14ac:dyDescent="0.2">
      <c r="A44" s="8"/>
      <c r="B44" s="5"/>
      <c r="C44" s="5"/>
      <c r="D44" s="5"/>
      <c r="E44" s="5"/>
      <c r="F44" s="5"/>
      <c r="G44" s="5"/>
      <c r="H44" s="5"/>
    </row>
    <row r="46" spans="1:25" ht="12.75" x14ac:dyDescent="0.2">
      <c r="A46" s="7"/>
    </row>
    <row r="62" spans="27:27" x14ac:dyDescent="0.2">
      <c r="AA62" s="20"/>
    </row>
    <row r="63" spans="27:27" x14ac:dyDescent="0.2">
      <c r="AA63" s="20"/>
    </row>
    <row r="64" spans="27:27" x14ac:dyDescent="0.2">
      <c r="AA64" s="20"/>
    </row>
    <row r="65" spans="27:27" x14ac:dyDescent="0.2">
      <c r="AA65" s="20"/>
    </row>
    <row r="66" spans="27:27" x14ac:dyDescent="0.2">
      <c r="AA66" s="20"/>
    </row>
    <row r="67" spans="27:27" x14ac:dyDescent="0.2">
      <c r="AA67" s="20"/>
    </row>
    <row r="68" spans="27:27" x14ac:dyDescent="0.2">
      <c r="AA68" s="20"/>
    </row>
    <row r="69" spans="27:27" x14ac:dyDescent="0.2">
      <c r="AA69" s="20"/>
    </row>
    <row r="70" spans="27:27" x14ac:dyDescent="0.2">
      <c r="AA70" s="20"/>
    </row>
    <row r="71" spans="27:27" x14ac:dyDescent="0.2">
      <c r="AA71" s="20"/>
    </row>
  </sheetData>
  <mergeCells count="1">
    <mergeCell ref="A34:Y34"/>
  </mergeCells>
  <phoneticPr fontId="0" type="noConversion"/>
  <printOptions horizontalCentered="1"/>
  <pageMargins left="1.9685039370078741" right="1.9685039370078741" top="4.9212598425196852" bottom="2.9527559055118111" header="0" footer="0"/>
  <pageSetup paperSize="9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1556</vt:lpstr>
      <vt:lpstr>'1556'!Área_de_impresión</vt:lpstr>
    </vt:vector>
  </TitlesOfParts>
  <Company>INEI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Guido Trujillo Valdiviezo</cp:lastModifiedBy>
  <cp:lastPrinted>2018-06-26T20:28:54Z</cp:lastPrinted>
  <dcterms:created xsi:type="dcterms:W3CDTF">2003-11-20T21:27:21Z</dcterms:created>
  <dcterms:modified xsi:type="dcterms:W3CDTF">2018-11-20T16:49:49Z</dcterms:modified>
</cp:coreProperties>
</file>