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240" yWindow="120" windowWidth="11580" windowHeight="5970"/>
  </bookViews>
  <sheets>
    <sheet name="1555" sheetId="1" r:id="rId1"/>
  </sheets>
  <definedNames>
    <definedName name="_xlnm.Print_Area" localSheetId="0">'1555'!$A$1:$X$72</definedName>
  </definedNames>
  <calcPr calcId="152511"/>
</workbook>
</file>

<file path=xl/calcChain.xml><?xml version="1.0" encoding="utf-8"?>
<calcChain xmlns="http://schemas.openxmlformats.org/spreadsheetml/2006/main">
  <c r="X9" i="1" l="1"/>
  <c r="W9" i="1"/>
  <c r="W65" i="1"/>
  <c r="W63" i="1"/>
  <c r="W58" i="1"/>
  <c r="W56" i="1"/>
  <c r="W55" i="1" s="1"/>
  <c r="W43" i="1"/>
  <c r="W41" i="1"/>
  <c r="W36" i="1"/>
  <c r="W33" i="1"/>
  <c r="W25" i="1"/>
  <c r="W22" i="1"/>
  <c r="W62" i="1" l="1"/>
  <c r="W35" i="1"/>
  <c r="W8" i="1"/>
  <c r="W7" i="1" s="1"/>
  <c r="X58" i="1"/>
  <c r="X65" i="1"/>
  <c r="V65" i="1"/>
  <c r="X63" i="1"/>
  <c r="X62" i="1" s="1"/>
  <c r="V63" i="1" l="1"/>
  <c r="V62" i="1" s="1"/>
  <c r="V58" i="1"/>
  <c r="V56" i="1"/>
  <c r="V43" i="1"/>
  <c r="V41" i="1"/>
  <c r="V36" i="1"/>
  <c r="V33" i="1"/>
  <c r="V25" i="1"/>
  <c r="V22" i="1"/>
  <c r="V9" i="1"/>
  <c r="V55" i="1" l="1"/>
  <c r="V35" i="1"/>
  <c r="V8" i="1"/>
  <c r="X41" i="1"/>
  <c r="U41" i="1"/>
  <c r="T41" i="1"/>
  <c r="S41" i="1"/>
  <c r="R41" i="1"/>
  <c r="Q41" i="1"/>
  <c r="P41" i="1"/>
  <c r="O41" i="1"/>
  <c r="N41" i="1"/>
  <c r="M41" i="1"/>
  <c r="L41" i="1"/>
  <c r="K41" i="1"/>
  <c r="X56" i="1"/>
  <c r="U56" i="1"/>
  <c r="T56" i="1"/>
  <c r="S56" i="1"/>
  <c r="R56" i="1"/>
  <c r="Q56" i="1"/>
  <c r="P56" i="1"/>
  <c r="O56" i="1"/>
  <c r="N56" i="1"/>
  <c r="M56" i="1"/>
  <c r="L56" i="1"/>
  <c r="K56" i="1"/>
  <c r="X33" i="1"/>
  <c r="U33" i="1"/>
  <c r="T33" i="1"/>
  <c r="S33" i="1"/>
  <c r="R33" i="1"/>
  <c r="Q33" i="1"/>
  <c r="P33" i="1"/>
  <c r="O33" i="1"/>
  <c r="N33" i="1"/>
  <c r="M33" i="1"/>
  <c r="L33" i="1"/>
  <c r="K33" i="1"/>
  <c r="M22" i="1"/>
  <c r="L22" i="1"/>
  <c r="K22" i="1"/>
  <c r="U63" i="1"/>
  <c r="U62" i="1" s="1"/>
  <c r="T63" i="1"/>
  <c r="T62" i="1" s="1"/>
  <c r="S63" i="1"/>
  <c r="S62" i="1" s="1"/>
  <c r="R63" i="1"/>
  <c r="R62" i="1" s="1"/>
  <c r="Q63" i="1"/>
  <c r="Q62" i="1" s="1"/>
  <c r="P63" i="1"/>
  <c r="P62" i="1" s="1"/>
  <c r="O63" i="1"/>
  <c r="O62" i="1" s="1"/>
  <c r="N63" i="1"/>
  <c r="N62" i="1" s="1"/>
  <c r="M63" i="1"/>
  <c r="M62" i="1" s="1"/>
  <c r="L63" i="1"/>
  <c r="L62" i="1" s="1"/>
  <c r="K63" i="1"/>
  <c r="K62" i="1" s="1"/>
  <c r="J62" i="1"/>
  <c r="I62" i="1"/>
  <c r="H62" i="1"/>
  <c r="G62" i="1"/>
  <c r="F62" i="1"/>
  <c r="E62" i="1"/>
  <c r="D62" i="1"/>
  <c r="C62" i="1"/>
  <c r="B62" i="1"/>
  <c r="V7" i="1" l="1"/>
  <c r="U9" i="1"/>
  <c r="T9" i="1"/>
  <c r="S9" i="1"/>
  <c r="R9" i="1"/>
  <c r="Q9" i="1"/>
  <c r="P9" i="1"/>
  <c r="U43" i="1"/>
  <c r="U36" i="1"/>
  <c r="U58" i="1"/>
  <c r="U25" i="1"/>
  <c r="U22" i="1"/>
  <c r="U55" i="1" l="1"/>
  <c r="U35" i="1"/>
  <c r="U8" i="1"/>
  <c r="X36" i="1"/>
  <c r="T36" i="1"/>
  <c r="S36" i="1"/>
  <c r="U7" i="1" l="1"/>
  <c r="T43" i="1"/>
  <c r="T58" i="1"/>
  <c r="T25" i="1"/>
  <c r="T22" i="1"/>
  <c r="T55" i="1" l="1"/>
  <c r="T35" i="1"/>
  <c r="T8" i="1"/>
  <c r="S25" i="1"/>
  <c r="R25" i="1"/>
  <c r="X25" i="1"/>
  <c r="X55" i="1"/>
  <c r="S43" i="1"/>
  <c r="S35" i="1" s="1"/>
  <c r="S58" i="1"/>
  <c r="S55" i="1" s="1"/>
  <c r="S22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J43" i="1"/>
  <c r="I43" i="1"/>
  <c r="H43" i="1"/>
  <c r="G43" i="1"/>
  <c r="F43" i="1"/>
  <c r="E43" i="1"/>
  <c r="D43" i="1"/>
  <c r="C43" i="1"/>
  <c r="B43" i="1"/>
  <c r="J58" i="1"/>
  <c r="J55" i="1" s="1"/>
  <c r="I58" i="1"/>
  <c r="I55" i="1" s="1"/>
  <c r="H58" i="1"/>
  <c r="H55" i="1" s="1"/>
  <c r="G58" i="1"/>
  <c r="G55" i="1" s="1"/>
  <c r="F58" i="1"/>
  <c r="F55" i="1" s="1"/>
  <c r="E58" i="1"/>
  <c r="E55" i="1" s="1"/>
  <c r="D58" i="1"/>
  <c r="C58" i="1"/>
  <c r="B36" i="1"/>
  <c r="B58" i="1"/>
  <c r="D25" i="1"/>
  <c r="C25" i="1"/>
  <c r="B25" i="1"/>
  <c r="D9" i="1"/>
  <c r="C9" i="1"/>
  <c r="B9" i="1"/>
  <c r="E25" i="1"/>
  <c r="E9" i="1"/>
  <c r="R43" i="1"/>
  <c r="R58" i="1"/>
  <c r="R55" i="1" s="1"/>
  <c r="R22" i="1"/>
  <c r="Q43" i="1"/>
  <c r="Q58" i="1"/>
  <c r="Q55" i="1" s="1"/>
  <c r="Q25" i="1"/>
  <c r="Q22" i="1"/>
  <c r="X43" i="1"/>
  <c r="P43" i="1"/>
  <c r="O43" i="1"/>
  <c r="N43" i="1"/>
  <c r="M43" i="1"/>
  <c r="L43" i="1"/>
  <c r="K43" i="1"/>
  <c r="P58" i="1"/>
  <c r="P55" i="1" s="1"/>
  <c r="P25" i="1"/>
  <c r="P22" i="1"/>
  <c r="X22" i="1"/>
  <c r="O58" i="1"/>
  <c r="O55" i="1" s="1"/>
  <c r="O25" i="1"/>
  <c r="O22" i="1"/>
  <c r="O9" i="1"/>
  <c r="N58" i="1"/>
  <c r="N55" i="1" s="1"/>
  <c r="N9" i="1"/>
  <c r="N22" i="1"/>
  <c r="N25" i="1"/>
  <c r="M58" i="1"/>
  <c r="M55" i="1" s="1"/>
  <c r="M9" i="1"/>
  <c r="M25" i="1"/>
  <c r="L58" i="1"/>
  <c r="L55" i="1" s="1"/>
  <c r="L9" i="1"/>
  <c r="L25" i="1"/>
  <c r="K58" i="1"/>
  <c r="K55" i="1" s="1"/>
  <c r="K9" i="1"/>
  <c r="K25" i="1"/>
  <c r="J9" i="1"/>
  <c r="J25" i="1"/>
  <c r="I9" i="1"/>
  <c r="I25" i="1"/>
  <c r="H9" i="1"/>
  <c r="H22" i="1"/>
  <c r="H25" i="1"/>
  <c r="G9" i="1"/>
  <c r="G25" i="1"/>
  <c r="F9" i="1"/>
  <c r="F25" i="1"/>
  <c r="E8" i="1" l="1"/>
  <c r="E35" i="1"/>
  <c r="E7" i="1" s="1"/>
  <c r="R8" i="1"/>
  <c r="B35" i="1"/>
  <c r="F35" i="1"/>
  <c r="D8" i="1"/>
  <c r="T7" i="1"/>
  <c r="I35" i="1"/>
  <c r="J35" i="1"/>
  <c r="P35" i="1"/>
  <c r="K35" i="1"/>
  <c r="X35" i="1"/>
  <c r="G8" i="1"/>
  <c r="D35" i="1"/>
  <c r="L35" i="1"/>
  <c r="O35" i="1"/>
  <c r="Q35" i="1"/>
  <c r="R35" i="1"/>
  <c r="N35" i="1"/>
  <c r="S8" i="1"/>
  <c r="P8" i="1"/>
  <c r="G35" i="1"/>
  <c r="F8" i="1"/>
  <c r="M35" i="1"/>
  <c r="B8" i="1"/>
  <c r="H35" i="1"/>
  <c r="X8" i="1"/>
  <c r="C8" i="1"/>
  <c r="C35" i="1"/>
  <c r="J8" i="1"/>
  <c r="M8" i="1"/>
  <c r="H8" i="1"/>
  <c r="N8" i="1"/>
  <c r="K8" i="1"/>
  <c r="L8" i="1"/>
  <c r="I8" i="1"/>
  <c r="O8" i="1"/>
  <c r="Q8" i="1"/>
  <c r="X7" i="1" l="1"/>
  <c r="D7" i="1"/>
  <c r="B7" i="1"/>
  <c r="F7" i="1"/>
  <c r="J7" i="1"/>
  <c r="I7" i="1"/>
  <c r="Q7" i="1"/>
  <c r="O7" i="1"/>
  <c r="M7" i="1"/>
  <c r="P7" i="1"/>
  <c r="L7" i="1"/>
  <c r="K7" i="1"/>
  <c r="C7" i="1"/>
  <c r="G7" i="1"/>
  <c r="S7" i="1"/>
  <c r="N7" i="1"/>
  <c r="R7" i="1"/>
  <c r="H7" i="1"/>
</calcChain>
</file>

<file path=xl/sharedStrings.xml><?xml version="1.0" encoding="utf-8"?>
<sst xmlns="http://schemas.openxmlformats.org/spreadsheetml/2006/main" count="69" uniqueCount="51">
  <si>
    <t>Total</t>
  </si>
  <si>
    <t>Piura</t>
  </si>
  <si>
    <t>Tumbes</t>
  </si>
  <si>
    <t>Loreto</t>
  </si>
  <si>
    <t>Loreto - Huánuco</t>
  </si>
  <si>
    <t>Ucayali</t>
  </si>
  <si>
    <t>Cusco</t>
  </si>
  <si>
    <t>Gas Natural</t>
  </si>
  <si>
    <t>La Regalía Minera es una contraprestación económica establecida por ley, mediante la cuál los titulares (también cesionarios) de concesiones mineras están obligados a pagar mensualmente al Estado por la explotación de los recursos minerales metálicos y no metálicos.</t>
  </si>
  <si>
    <t>Origen</t>
  </si>
  <si>
    <t>Lote II</t>
  </si>
  <si>
    <t>Lote III</t>
  </si>
  <si>
    <t>Lote IV</t>
  </si>
  <si>
    <t>Lote VII/VI</t>
  </si>
  <si>
    <t>Lote X</t>
  </si>
  <si>
    <t>Lote XIII</t>
  </si>
  <si>
    <t>Lote XV</t>
  </si>
  <si>
    <t>Lote XX</t>
  </si>
  <si>
    <t>Lote Z-6</t>
  </si>
  <si>
    <t>Lote Z-1</t>
  </si>
  <si>
    <t>Lote 8</t>
  </si>
  <si>
    <t>Lote 1-AB</t>
  </si>
  <si>
    <t>Lote 31-E</t>
  </si>
  <si>
    <t>Lote 31 B-D</t>
  </si>
  <si>
    <t>Lote 31-C</t>
  </si>
  <si>
    <t>Lote 56</t>
  </si>
  <si>
    <t>Lote 88</t>
  </si>
  <si>
    <t>Lote XIV</t>
  </si>
  <si>
    <t>Lote 131</t>
  </si>
  <si>
    <t>Lote 102</t>
  </si>
  <si>
    <t>Lote 67</t>
  </si>
  <si>
    <t>Lote 95</t>
  </si>
  <si>
    <t>Lote 57</t>
  </si>
  <si>
    <t>Líquidos de Gas natural</t>
  </si>
  <si>
    <t>Petróleo Crudo</t>
  </si>
  <si>
    <t>Lote III (T)</t>
  </si>
  <si>
    <t>Lote IV (T)</t>
  </si>
  <si>
    <t>Lote IX</t>
  </si>
  <si>
    <t>Lote 88 (Planta Melchorita)</t>
  </si>
  <si>
    <t>Condensados</t>
  </si>
  <si>
    <t>El 05/05/2014 se suscribieron los Contratos Temporales con Interoil para los lotes III (T) y IV (T).</t>
  </si>
  <si>
    <t>Fuente: PERUPETRO S.A.</t>
  </si>
  <si>
    <t>Conclusión</t>
  </si>
  <si>
    <t>Continúa …</t>
  </si>
  <si>
    <t xml:space="preserve">El 29/08/2015 terminó el Contrato de Licencia del Lote 1-AB operado por Pluspetrol Norte y el 30/08/2016 se suscribió el Contrato de Servicio Temporal del Lote 192 (anteriormente denominado Lote 1-AB) por 02 años con la empresa Pacific Stratus Energy del Perú S.A. </t>
  </si>
  <si>
    <t xml:space="preserve">     (Miles de US dólares)</t>
  </si>
  <si>
    <t xml:space="preserve">    EXPLOTACIÓN DE HIDROCARBUROS, SEGÚN ORIGEN, 2013-2017</t>
  </si>
  <si>
    <t>15.55   REGALÍA COBRADA POR EL ESTADO POR EXPLORACIÓN Y/O</t>
  </si>
  <si>
    <t>15.55   REGALÍAS COBRADAS POR EL ESTADO POR EXPLORACIÓN Y/O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</si>
  <si>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Los totales pueden diferir por efectos de redondeo.</t>
    </r>
  </si>
  <si>
    <r>
      <rPr>
        <b/>
        <sz val="7"/>
        <rFont val="Arial Narrow"/>
        <family val="2"/>
      </rPr>
      <t>Contrato de Licencia</t>
    </r>
    <r>
      <rPr>
        <sz val="7"/>
        <rFont val="Arial Narrow"/>
        <family val="2"/>
      </rPr>
      <t xml:space="preserve"> es el celebrado por PERUPETRO S.A. con el Contratista y por el cual éste obtiene la autorización de explorar y explotar o explotar Hidrocarburos en el área de Contrato; en mérito del cual PERUPETRO S.A. transfiere el derecho de propiedad de los Hidrocarburos extraídos al Contratista, quien debe pagar una regalía al Estado.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</si>
</sst>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)"/>
    <numFmt numFmtId="165" formatCode="0_)"/>
    <numFmt numFmtId="166" formatCode="0.0_)"/>
    <numFmt numFmtId="167" formatCode="#\ ###\ ##0;0;&quot;-&quot;"/>
    <numFmt numFmtId="168" formatCode="0.00000000_)"/>
  </numFmts>
  <fonts count="18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b/>
      <sz val="7"/>
      <name val="Arial Narrow"/>
      <family val="2"/>
    </font>
    <font>
      <sz val="7"/>
      <name val="Arial Narrow"/>
      <family val="2"/>
    </font>
    <font>
      <sz val="10"/>
      <name val="Helv"/>
    </font>
    <font>
      <b/>
      <u val="singleAccounting"/>
      <sz val="7"/>
      <name val="Arial Narrow"/>
      <family val="2"/>
    </font>
    <font>
      <b/>
      <u/>
      <sz val="7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10"/>
      <name val="Arial"/>
      <family val="2"/>
    </font>
    <font>
      <sz val="10"/>
      <name val="Verdana"/>
      <family val="2"/>
    </font>
    <font>
      <i/>
      <sz val="10"/>
      <name val="Times New Roman"/>
      <family val="1"/>
    </font>
    <font>
      <sz val="8"/>
      <name val="Arial Narrow"/>
      <family val="2"/>
    </font>
    <font>
      <b/>
      <sz val="8"/>
      <name val="Arial Narrow"/>
      <family val="2"/>
    </font>
    <font>
      <b/>
      <sz val="7.5"/>
      <name val="Arial Narrow"/>
      <family val="2"/>
    </font>
    <font>
      <sz val="7.5"/>
      <name val="Arial Narrow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6" fontId="5" fillId="0" borderId="0"/>
    <xf numFmtId="0" fontId="2" fillId="0" borderId="0"/>
    <xf numFmtId="0" fontId="12" fillId="0" borderId="0"/>
    <xf numFmtId="164" fontId="5" fillId="0" borderId="0"/>
    <xf numFmtId="0" fontId="10" fillId="0" borderId="0"/>
    <xf numFmtId="164" fontId="5" fillId="0" borderId="0"/>
    <xf numFmtId="0" fontId="5" fillId="0" borderId="0"/>
  </cellStyleXfs>
  <cellXfs count="44">
    <xf numFmtId="0" fontId="0" fillId="0" borderId="0" xfId="0"/>
    <xf numFmtId="0" fontId="1" fillId="0" borderId="0" xfId="2" quotePrefix="1" applyFont="1" applyAlignment="1" applyProtection="1">
      <alignment horizontal="left" vertical="center"/>
    </xf>
    <xf numFmtId="164" fontId="4" fillId="0" borderId="0" xfId="4" applyFont="1" applyAlignment="1">
      <alignment horizontal="right" vertical="center"/>
    </xf>
    <xf numFmtId="164" fontId="7" fillId="0" borderId="0" xfId="4" applyFont="1" applyAlignment="1">
      <alignment horizontal="right" vertical="center"/>
    </xf>
    <xf numFmtId="164" fontId="3" fillId="0" borderId="0" xfId="4" applyFont="1" applyAlignment="1">
      <alignment horizontal="right" vertical="center"/>
    </xf>
    <xf numFmtId="164" fontId="9" fillId="0" borderId="0" xfId="4" applyFont="1" applyAlignment="1">
      <alignment horizontal="right" vertical="center"/>
    </xf>
    <xf numFmtId="164" fontId="4" fillId="0" borderId="0" xfId="4" applyFont="1" applyAlignment="1">
      <alignment horizontal="left" vertical="center"/>
    </xf>
    <xf numFmtId="0" fontId="11" fillId="0" borderId="0" xfId="0" applyFont="1"/>
    <xf numFmtId="0" fontId="8" fillId="0" borderId="0" xfId="3" quotePrefix="1" applyFont="1" applyBorder="1" applyAlignment="1" applyProtection="1">
      <alignment horizontal="left" vertical="center"/>
    </xf>
    <xf numFmtId="165" fontId="6" fillId="0" borderId="2" xfId="1" quotePrefix="1" applyNumberFormat="1" applyFont="1" applyBorder="1" applyAlignment="1" applyProtection="1">
      <alignment horizontal="left" vertical="center"/>
    </xf>
    <xf numFmtId="166" fontId="4" fillId="0" borderId="2" xfId="0" applyNumberFormat="1" applyFont="1" applyBorder="1" applyAlignment="1" applyProtection="1">
      <alignment horizontal="right" vertical="center"/>
    </xf>
    <xf numFmtId="164" fontId="4" fillId="0" borderId="2" xfId="4" applyFont="1" applyBorder="1" applyAlignment="1">
      <alignment horizontal="right" vertical="center"/>
    </xf>
    <xf numFmtId="164" fontId="4" fillId="0" borderId="6" xfId="4" applyFont="1" applyBorder="1" applyAlignment="1">
      <alignment horizontal="left" vertical="center"/>
    </xf>
    <xf numFmtId="0" fontId="13" fillId="0" borderId="0" xfId="2" quotePrefix="1" applyFont="1" applyAlignment="1" applyProtection="1">
      <alignment horizontal="left" vertical="center" indent="2"/>
    </xf>
    <xf numFmtId="165" fontId="14" fillId="0" borderId="4" xfId="1" applyNumberFormat="1" applyFont="1" applyBorder="1" applyAlignment="1" applyProtection="1">
      <alignment horizontal="center" vertical="center"/>
    </xf>
    <xf numFmtId="1" fontId="14" fillId="0" borderId="1" xfId="0" applyNumberFormat="1" applyFont="1" applyBorder="1" applyAlignment="1">
      <alignment horizontal="right" vertical="center"/>
    </xf>
    <xf numFmtId="1" fontId="14" fillId="0" borderId="3" xfId="0" applyNumberFormat="1" applyFont="1" applyBorder="1" applyAlignment="1">
      <alignment horizontal="right" vertical="center"/>
    </xf>
    <xf numFmtId="165" fontId="14" fillId="0" borderId="5" xfId="1" applyNumberFormat="1" applyFont="1" applyBorder="1" applyAlignment="1" applyProtection="1">
      <alignment horizontal="center" vertical="center"/>
    </xf>
    <xf numFmtId="1" fontId="14" fillId="0" borderId="0" xfId="0" applyNumberFormat="1" applyFont="1" applyBorder="1" applyAlignment="1">
      <alignment horizontal="right" vertical="center"/>
    </xf>
    <xf numFmtId="165" fontId="14" fillId="0" borderId="5" xfId="1" applyNumberFormat="1" applyFont="1" applyBorder="1" applyAlignment="1" applyProtection="1">
      <alignment horizontal="left" vertical="center"/>
    </xf>
    <xf numFmtId="167" fontId="14" fillId="0" borderId="0" xfId="0" applyNumberFormat="1" applyFont="1" applyAlignment="1">
      <alignment horizontal="right" vertical="center"/>
    </xf>
    <xf numFmtId="165" fontId="13" fillId="0" borderId="5" xfId="1" applyNumberFormat="1" applyFont="1" applyBorder="1" applyAlignment="1" applyProtection="1">
      <alignment horizontal="left" vertical="center"/>
    </xf>
    <xf numFmtId="167" fontId="13" fillId="0" borderId="0" xfId="0" applyNumberFormat="1" applyFont="1" applyAlignment="1">
      <alignment horizontal="right" vertical="center"/>
    </xf>
    <xf numFmtId="165" fontId="13" fillId="0" borderId="5" xfId="1" applyNumberFormat="1" applyFont="1" applyBorder="1" applyAlignment="1" applyProtection="1">
      <alignment horizontal="left" vertical="center" indent="1"/>
    </xf>
    <xf numFmtId="167" fontId="13" fillId="0" borderId="0" xfId="0" applyNumberFormat="1" applyFont="1" applyAlignment="1" applyProtection="1">
      <alignment horizontal="right" vertical="center"/>
    </xf>
    <xf numFmtId="168" fontId="9" fillId="0" borderId="0" xfId="4" applyNumberFormat="1" applyFont="1" applyAlignment="1">
      <alignment horizontal="right" vertical="center"/>
    </xf>
    <xf numFmtId="167" fontId="15" fillId="0" borderId="0" xfId="0" applyNumberFormat="1" applyFont="1" applyAlignment="1">
      <alignment horizontal="right" vertical="center"/>
    </xf>
    <xf numFmtId="167" fontId="16" fillId="0" borderId="0" xfId="0" applyNumberFormat="1" applyFont="1" applyAlignment="1">
      <alignment horizontal="right" vertical="center"/>
    </xf>
    <xf numFmtId="167" fontId="16" fillId="0" borderId="0" xfId="0" applyNumberFormat="1" applyFont="1" applyAlignment="1" applyProtection="1">
      <alignment horizontal="right" vertical="center"/>
    </xf>
    <xf numFmtId="165" fontId="13" fillId="0" borderId="6" xfId="1" applyNumberFormat="1" applyFont="1" applyBorder="1" applyAlignment="1" applyProtection="1">
      <alignment horizontal="left" vertical="center" indent="1"/>
    </xf>
    <xf numFmtId="167" fontId="13" fillId="0" borderId="2" xfId="0" applyNumberFormat="1" applyFont="1" applyBorder="1" applyAlignment="1">
      <alignment horizontal="right" vertical="center"/>
    </xf>
    <xf numFmtId="165" fontId="13" fillId="0" borderId="7" xfId="1" applyNumberFormat="1" applyFont="1" applyBorder="1" applyAlignment="1" applyProtection="1">
      <alignment horizontal="left" vertical="center" indent="1"/>
    </xf>
    <xf numFmtId="0" fontId="1" fillId="0" borderId="0" xfId="2" quotePrefix="1" applyFont="1" applyBorder="1" applyAlignment="1" applyProtection="1">
      <alignment horizontal="left" vertical="center"/>
    </xf>
    <xf numFmtId="0" fontId="1" fillId="0" borderId="0" xfId="2" quotePrefix="1" applyFont="1" applyBorder="1" applyAlignment="1" applyProtection="1">
      <alignment horizontal="left" vertical="center" indent="2"/>
    </xf>
    <xf numFmtId="166" fontId="3" fillId="0" borderId="7" xfId="0" applyNumberFormat="1" applyFont="1" applyBorder="1" applyAlignment="1" applyProtection="1">
      <alignment horizontal="right" vertical="center"/>
    </xf>
    <xf numFmtId="166" fontId="3" fillId="0" borderId="2" xfId="0" applyNumberFormat="1" applyFont="1" applyBorder="1" applyAlignment="1" applyProtection="1">
      <alignment horizontal="right" vertical="center"/>
    </xf>
    <xf numFmtId="0" fontId="4" fillId="0" borderId="0" xfId="7" applyFont="1" applyBorder="1" applyAlignment="1">
      <alignment horizontal="left" vertical="center"/>
    </xf>
    <xf numFmtId="0" fontId="17" fillId="0" borderId="7" xfId="0" applyFont="1" applyBorder="1" applyAlignment="1">
      <alignment vertical="center"/>
    </xf>
    <xf numFmtId="164" fontId="4" fillId="0" borderId="0" xfId="6" applyFont="1" applyBorder="1" applyAlignment="1" applyProtection="1">
      <alignment horizontal="left" vertical="center"/>
    </xf>
    <xf numFmtId="0" fontId="17" fillId="0" borderId="0" xfId="0" applyFont="1" applyBorder="1" applyAlignment="1">
      <alignment vertical="center"/>
    </xf>
    <xf numFmtId="0" fontId="3" fillId="0" borderId="0" xfId="3" quotePrefix="1" applyFont="1" applyBorder="1" applyAlignment="1" applyProtection="1">
      <alignment horizontal="left" vertical="center"/>
    </xf>
    <xf numFmtId="164" fontId="4" fillId="0" borderId="0" xfId="4" applyFont="1" applyBorder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164" fontId="4" fillId="0" borderId="0" xfId="6" applyFont="1" applyBorder="1" applyAlignment="1" applyProtection="1">
      <alignment horizontal="justify" vertical="center"/>
    </xf>
  </cellXfs>
  <cellStyles count="8">
    <cellStyle name="Normal" xfId="0" builtinId="0"/>
    <cellStyle name="Normal 2" xfId="5"/>
    <cellStyle name="Normal_IEC12004" xfId="1"/>
    <cellStyle name="Normal_IEC12009" xfId="7"/>
    <cellStyle name="Normal_IEC12037" xfId="2"/>
    <cellStyle name="Normal_IEC12042" xfId="3"/>
    <cellStyle name="Normal_IEIM1404" xfId="6"/>
    <cellStyle name="Normal_IEIM140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B92"/>
  <sheetViews>
    <sheetView showGridLines="0" showZeros="0" tabSelected="1" zoomScale="110" zoomScaleNormal="110" zoomScaleSheetLayoutView="120" workbookViewId="0">
      <selection activeCell="A14" sqref="A14"/>
    </sheetView>
  </sheetViews>
  <sheetFormatPr baseColWidth="10" defaultColWidth="6.7109375" defaultRowHeight="9" x14ac:dyDescent="0.2"/>
  <cols>
    <col min="1" max="1" width="17.28515625" style="6" customWidth="1"/>
    <col min="2" max="13" width="7.7109375" style="2" hidden="1" customWidth="1"/>
    <col min="14" max="16" width="6.85546875" style="2" hidden="1" customWidth="1"/>
    <col min="17" max="19" width="7.7109375" style="2" hidden="1" customWidth="1"/>
    <col min="20" max="24" width="7.7109375" style="2" customWidth="1"/>
    <col min="25" max="25" width="6.7109375" style="2"/>
    <col min="26" max="26" width="16.42578125" style="2" customWidth="1"/>
    <col min="27" max="16384" width="6.7109375" style="2"/>
  </cols>
  <sheetData>
    <row r="1" spans="1:26" ht="12" customHeight="1" x14ac:dyDescent="0.2">
      <c r="A1" s="1" t="s">
        <v>47</v>
      </c>
    </row>
    <row r="2" spans="1:26" ht="12" customHeight="1" x14ac:dyDescent="0.2">
      <c r="A2" s="33" t="s">
        <v>46</v>
      </c>
    </row>
    <row r="3" spans="1:26" ht="12" customHeight="1" x14ac:dyDescent="0.2">
      <c r="A3" s="13" t="s">
        <v>45</v>
      </c>
    </row>
    <row r="4" spans="1:26" s="3" customFormat="1" ht="3" customHeight="1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6" s="4" customFormat="1" ht="15" customHeight="1" x14ac:dyDescent="0.2">
      <c r="A5" s="14" t="s">
        <v>9</v>
      </c>
      <c r="B5" s="15">
        <v>1995</v>
      </c>
      <c r="C5" s="15">
        <v>1996</v>
      </c>
      <c r="D5" s="15">
        <v>1997</v>
      </c>
      <c r="E5" s="15">
        <v>1998</v>
      </c>
      <c r="F5" s="15">
        <v>1999</v>
      </c>
      <c r="G5" s="15">
        <v>2000</v>
      </c>
      <c r="H5" s="15">
        <v>2001</v>
      </c>
      <c r="I5" s="15">
        <v>2002</v>
      </c>
      <c r="J5" s="15">
        <v>2003</v>
      </c>
      <c r="K5" s="15">
        <v>2004</v>
      </c>
      <c r="L5" s="15">
        <v>2005</v>
      </c>
      <c r="M5" s="15">
        <v>2006</v>
      </c>
      <c r="N5" s="16">
        <v>2007</v>
      </c>
      <c r="O5" s="16">
        <v>2008</v>
      </c>
      <c r="P5" s="16">
        <v>2009</v>
      </c>
      <c r="Q5" s="16">
        <v>2010</v>
      </c>
      <c r="R5" s="16">
        <v>2011</v>
      </c>
      <c r="S5" s="16">
        <v>2012</v>
      </c>
      <c r="T5" s="16">
        <v>2013</v>
      </c>
      <c r="U5" s="16">
        <v>2014</v>
      </c>
      <c r="V5" s="16">
        <v>2015</v>
      </c>
      <c r="W5" s="16">
        <v>2016</v>
      </c>
      <c r="X5" s="16">
        <v>2017</v>
      </c>
    </row>
    <row r="6" spans="1:26" s="4" customFormat="1" ht="3" customHeight="1" x14ac:dyDescent="0.2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6" s="4" customFormat="1" ht="12.4" customHeight="1" x14ac:dyDescent="0.2">
      <c r="A7" s="19" t="s">
        <v>0</v>
      </c>
      <c r="B7" s="20">
        <f t="shared" ref="B7:J7" si="0">+B8+B55+B35</f>
        <v>52563.561049999997</v>
      </c>
      <c r="C7" s="20">
        <f t="shared" si="0"/>
        <v>71466.99325</v>
      </c>
      <c r="D7" s="20">
        <f t="shared" si="0"/>
        <v>69369.636930000008</v>
      </c>
      <c r="E7" s="20">
        <f t="shared" si="0"/>
        <v>43497.820110000001</v>
      </c>
      <c r="F7" s="20">
        <f t="shared" si="0"/>
        <v>66238.031770000001</v>
      </c>
      <c r="G7" s="20">
        <f t="shared" si="0"/>
        <v>122695.60481</v>
      </c>
      <c r="H7" s="20">
        <f t="shared" si="0"/>
        <v>140084.96304999999</v>
      </c>
      <c r="I7" s="20">
        <f t="shared" si="0"/>
        <v>206109.83545000001</v>
      </c>
      <c r="J7" s="20">
        <f t="shared" si="0"/>
        <v>233875.98500000002</v>
      </c>
      <c r="K7" s="20">
        <f t="shared" ref="K7:U7" si="1">+K8+K55+K35+K62</f>
        <v>307596.03441999998</v>
      </c>
      <c r="L7" s="20">
        <f t="shared" si="1"/>
        <v>542501.61447000003</v>
      </c>
      <c r="M7" s="20">
        <f t="shared" si="1"/>
        <v>672421.53062999994</v>
      </c>
      <c r="N7" s="20">
        <f t="shared" si="1"/>
        <v>791628.65000999998</v>
      </c>
      <c r="O7" s="20">
        <f t="shared" si="1"/>
        <v>1131343.2119999998</v>
      </c>
      <c r="P7" s="20">
        <f t="shared" si="1"/>
        <v>860307.01212999993</v>
      </c>
      <c r="Q7" s="20">
        <f t="shared" si="1"/>
        <v>1343449.78045</v>
      </c>
      <c r="R7" s="20">
        <f t="shared" si="1"/>
        <v>2016874.9310099999</v>
      </c>
      <c r="S7" s="20">
        <f t="shared" si="1"/>
        <v>1890959.13582</v>
      </c>
      <c r="T7" s="20">
        <f t="shared" si="1"/>
        <v>1930728.2280799998</v>
      </c>
      <c r="U7" s="20">
        <f t="shared" si="1"/>
        <v>1635413.2894900001</v>
      </c>
      <c r="V7" s="20">
        <f t="shared" ref="V7:X7" si="2">+V8+V55+V35+V62</f>
        <v>729579.4063400001</v>
      </c>
      <c r="W7" s="20">
        <f t="shared" si="2"/>
        <v>628719.62818999996</v>
      </c>
      <c r="X7" s="20">
        <f t="shared" si="2"/>
        <v>793005.87297999999</v>
      </c>
      <c r="Z7" s="26"/>
    </row>
    <row r="8" spans="1:26" s="4" customFormat="1" ht="12.4" customHeight="1" x14ac:dyDescent="0.2">
      <c r="A8" s="19" t="s">
        <v>34</v>
      </c>
      <c r="B8" s="20">
        <f>+B9+B22+B25+B33</f>
        <v>51601.131359999999</v>
      </c>
      <c r="C8" s="20">
        <f t="shared" ref="C8:X8" si="3">+C9+C22+C25+C33</f>
        <v>70351.853279999996</v>
      </c>
      <c r="D8" s="20">
        <f t="shared" si="3"/>
        <v>68380.355970000004</v>
      </c>
      <c r="E8" s="20">
        <f t="shared" si="3"/>
        <v>40572.455470000001</v>
      </c>
      <c r="F8" s="20">
        <f t="shared" si="3"/>
        <v>59796.69399</v>
      </c>
      <c r="G8" s="20">
        <f t="shared" si="3"/>
        <v>108434.14251000001</v>
      </c>
      <c r="H8" s="20">
        <f t="shared" si="3"/>
        <v>127032.67452</v>
      </c>
      <c r="I8" s="20">
        <f t="shared" si="3"/>
        <v>191724.08835000003</v>
      </c>
      <c r="J8" s="20">
        <f t="shared" si="3"/>
        <v>215468.016</v>
      </c>
      <c r="K8" s="20">
        <f t="shared" si="3"/>
        <v>229967.22172999999</v>
      </c>
      <c r="L8" s="20">
        <f t="shared" si="3"/>
        <v>315802.10721000005</v>
      </c>
      <c r="M8" s="20">
        <f t="shared" si="3"/>
        <v>387486.46007999999</v>
      </c>
      <c r="N8" s="20">
        <f t="shared" si="3"/>
        <v>442522.71843999997</v>
      </c>
      <c r="O8" s="20">
        <f t="shared" si="3"/>
        <v>651544.69749999989</v>
      </c>
      <c r="P8" s="20">
        <f t="shared" si="3"/>
        <v>343726.47463999997</v>
      </c>
      <c r="Q8" s="20">
        <f t="shared" si="3"/>
        <v>458893.19164000003</v>
      </c>
      <c r="R8" s="20">
        <f t="shared" si="3"/>
        <v>682928.40460999997</v>
      </c>
      <c r="S8" s="20">
        <f t="shared" si="3"/>
        <v>652705.50453000003</v>
      </c>
      <c r="T8" s="20">
        <f t="shared" si="3"/>
        <v>571643.13096999994</v>
      </c>
      <c r="U8" s="20">
        <f t="shared" ref="U8:W8" si="4">+U9+U22+U25+U33</f>
        <v>507451.16012000002</v>
      </c>
      <c r="V8" s="20">
        <f t="shared" si="4"/>
        <v>172877.88847000001</v>
      </c>
      <c r="W8" s="20">
        <f t="shared" si="4"/>
        <v>93317.019980000012</v>
      </c>
      <c r="X8" s="20">
        <f t="shared" si="3"/>
        <v>139997.40904999999</v>
      </c>
      <c r="Z8" s="26"/>
    </row>
    <row r="9" spans="1:26" ht="12.4" customHeight="1" x14ac:dyDescent="0.2">
      <c r="A9" s="21" t="s">
        <v>1</v>
      </c>
      <c r="B9" s="22">
        <f>SUM(B10:B21)</f>
        <v>18091.928790000002</v>
      </c>
      <c r="C9" s="22">
        <f>SUM(C10:C21)</f>
        <v>29359.273999999998</v>
      </c>
      <c r="D9" s="22">
        <f>SUM(D10:D21)</f>
        <v>29504.923210000001</v>
      </c>
      <c r="E9" s="22">
        <f>SUM(E10:E21)</f>
        <v>16245.200779999999</v>
      </c>
      <c r="F9" s="22">
        <f t="shared" ref="F9:M9" si="5">SUM(F10:F21)</f>
        <v>23572.878779999999</v>
      </c>
      <c r="G9" s="22">
        <f t="shared" si="5"/>
        <v>49113.819529999993</v>
      </c>
      <c r="H9" s="22">
        <f t="shared" si="5"/>
        <v>44039.269300000007</v>
      </c>
      <c r="I9" s="22">
        <f t="shared" si="5"/>
        <v>43905.396800000002</v>
      </c>
      <c r="J9" s="22">
        <f t="shared" si="5"/>
        <v>50072.473000000005</v>
      </c>
      <c r="K9" s="22">
        <f t="shared" si="5"/>
        <v>58979.038999999997</v>
      </c>
      <c r="L9" s="22">
        <f t="shared" si="5"/>
        <v>90174.542130000002</v>
      </c>
      <c r="M9" s="22">
        <f t="shared" si="5"/>
        <v>123311.75795</v>
      </c>
      <c r="N9" s="22">
        <f t="shared" ref="N9:U9" si="6">SUM(N10:N21)</f>
        <v>160201.86396000002</v>
      </c>
      <c r="O9" s="22">
        <f t="shared" si="6"/>
        <v>310431.71572999994</v>
      </c>
      <c r="P9" s="22">
        <f t="shared" si="6"/>
        <v>166630.94489999997</v>
      </c>
      <c r="Q9" s="22">
        <f t="shared" si="6"/>
        <v>231331.78278000001</v>
      </c>
      <c r="R9" s="22">
        <f t="shared" si="6"/>
        <v>393638.84918999998</v>
      </c>
      <c r="S9" s="22">
        <f t="shared" si="6"/>
        <v>382049.14071999997</v>
      </c>
      <c r="T9" s="22">
        <f t="shared" si="6"/>
        <v>332647.39230000001</v>
      </c>
      <c r="U9" s="22">
        <f t="shared" si="6"/>
        <v>282685.19987999997</v>
      </c>
      <c r="V9" s="22">
        <f t="shared" ref="V9:X9" si="7">SUM(V10:V21)</f>
        <v>97859.444919999994</v>
      </c>
      <c r="W9" s="22">
        <f t="shared" si="7"/>
        <v>72444.912060000002</v>
      </c>
      <c r="X9" s="22">
        <f t="shared" si="7"/>
        <v>102934.38202</v>
      </c>
      <c r="Z9" s="27"/>
    </row>
    <row r="10" spans="1:26" ht="12.4" customHeight="1" x14ac:dyDescent="0.2">
      <c r="A10" s="23" t="s">
        <v>10</v>
      </c>
      <c r="B10" s="22">
        <v>0</v>
      </c>
      <c r="C10" s="22">
        <v>1980.2018899999998</v>
      </c>
      <c r="D10" s="22">
        <v>1827.2760700000001</v>
      </c>
      <c r="E10" s="22">
        <v>804.67941000000008</v>
      </c>
      <c r="F10" s="22">
        <v>1551.2755900000002</v>
      </c>
      <c r="G10" s="22">
        <v>3313.6970299999998</v>
      </c>
      <c r="H10" s="22">
        <v>2157.7352900000001</v>
      </c>
      <c r="I10" s="22">
        <v>2309.4164900000001</v>
      </c>
      <c r="J10" s="22">
        <v>2781.4960000000001</v>
      </c>
      <c r="K10" s="22">
        <v>3344.6306199999999</v>
      </c>
      <c r="L10" s="22">
        <v>4993.22685</v>
      </c>
      <c r="M10" s="22">
        <v>6280.4179100000001</v>
      </c>
      <c r="N10" s="22">
        <v>7023.52171</v>
      </c>
      <c r="O10" s="22">
        <v>12216.68174</v>
      </c>
      <c r="P10" s="22">
        <v>7036.8347300000005</v>
      </c>
      <c r="Q10" s="22">
        <v>8464.3218900000011</v>
      </c>
      <c r="R10" s="22">
        <v>10456.8197</v>
      </c>
      <c r="S10" s="22">
        <v>9546.9114600000012</v>
      </c>
      <c r="T10" s="22">
        <v>8492.2405899999994</v>
      </c>
      <c r="U10" s="22">
        <v>7166.4271799999997</v>
      </c>
      <c r="V10" s="22">
        <v>3167.64039</v>
      </c>
      <c r="W10" s="22">
        <v>2157.78584</v>
      </c>
      <c r="X10" s="22">
        <v>2675.8182200000001</v>
      </c>
      <c r="Z10" s="27"/>
    </row>
    <row r="11" spans="1:26" ht="12.4" customHeight="1" x14ac:dyDescent="0.2">
      <c r="A11" s="23" t="s">
        <v>11</v>
      </c>
      <c r="B11" s="22">
        <v>16.885169999999999</v>
      </c>
      <c r="C11" s="22">
        <v>2594.2009700000003</v>
      </c>
      <c r="D11" s="22">
        <v>4114.4876400000003</v>
      </c>
      <c r="E11" s="22">
        <v>1642.7491399999999</v>
      </c>
      <c r="F11" s="22">
        <v>2444.0712100000001</v>
      </c>
      <c r="G11" s="22">
        <v>4077.62637</v>
      </c>
      <c r="H11" s="22">
        <v>2775.0256300000001</v>
      </c>
      <c r="I11" s="22">
        <v>2787.1412300000002</v>
      </c>
      <c r="J11" s="22">
        <v>3230.1570000000002</v>
      </c>
      <c r="K11" s="22">
        <v>4033.1420200000002</v>
      </c>
      <c r="L11" s="22">
        <v>6670.2075300000006</v>
      </c>
      <c r="M11" s="22">
        <v>9305.3786700000001</v>
      </c>
      <c r="N11" s="22">
        <v>12242.00368</v>
      </c>
      <c r="O11" s="22">
        <v>29053.004850000001</v>
      </c>
      <c r="P11" s="22">
        <v>37507.270960000002</v>
      </c>
      <c r="Q11" s="22">
        <v>40823.026840000006</v>
      </c>
      <c r="R11" s="22">
        <v>64064.016179999999</v>
      </c>
      <c r="S11" s="22">
        <v>44316.84736</v>
      </c>
      <c r="T11" s="22">
        <v>37414.830609999997</v>
      </c>
      <c r="U11" s="22">
        <v>7966.0882099999999</v>
      </c>
      <c r="V11" s="22">
        <v>5533.0805399999999</v>
      </c>
      <c r="W11" s="22">
        <v>4409.5570700000007</v>
      </c>
      <c r="X11" s="22">
        <v>5161.4281799999999</v>
      </c>
      <c r="Z11" s="27"/>
    </row>
    <row r="12" spans="1:26" ht="12.4" customHeight="1" x14ac:dyDescent="0.2">
      <c r="A12" s="23" t="s">
        <v>35</v>
      </c>
      <c r="B12" s="22"/>
      <c r="C12" s="22"/>
      <c r="D12" s="22"/>
      <c r="E12" s="22"/>
      <c r="F12" s="22"/>
      <c r="G12" s="22"/>
      <c r="H12" s="22"/>
      <c r="I12" s="22"/>
      <c r="J12" s="22"/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19363.65525</v>
      </c>
      <c r="V12" s="22">
        <v>3433.18685</v>
      </c>
      <c r="W12" s="22">
        <v>0</v>
      </c>
      <c r="X12" s="22">
        <v>0</v>
      </c>
      <c r="Z12" s="27"/>
    </row>
    <row r="13" spans="1:26" ht="12.4" customHeight="1" x14ac:dyDescent="0.2">
      <c r="A13" s="23" t="s">
        <v>12</v>
      </c>
      <c r="B13" s="22">
        <v>526.76355000000001</v>
      </c>
      <c r="C13" s="22">
        <v>2252.1345099999999</v>
      </c>
      <c r="D13" s="22">
        <v>1817.4474700000001</v>
      </c>
      <c r="E13" s="22">
        <v>906.60645</v>
      </c>
      <c r="F13" s="22">
        <v>1701.5728300000001</v>
      </c>
      <c r="G13" s="22">
        <v>3252.2361499999997</v>
      </c>
      <c r="H13" s="22">
        <v>2374.8456099999999</v>
      </c>
      <c r="I13" s="22">
        <v>2420.69956</v>
      </c>
      <c r="J13" s="22">
        <v>2825.8609999999999</v>
      </c>
      <c r="K13" s="22">
        <v>3974.32033</v>
      </c>
      <c r="L13" s="22">
        <v>6650.1766299999999</v>
      </c>
      <c r="M13" s="22">
        <v>11702.44339</v>
      </c>
      <c r="N13" s="22">
        <v>18923.486250000002</v>
      </c>
      <c r="O13" s="22">
        <v>27650.988440000001</v>
      </c>
      <c r="P13" s="22">
        <v>11182.856099999999</v>
      </c>
      <c r="Q13" s="22">
        <v>13069.674650000001</v>
      </c>
      <c r="R13" s="22">
        <v>16394.387890000002</v>
      </c>
      <c r="S13" s="22">
        <v>15131.367990000001</v>
      </c>
      <c r="T13" s="22">
        <v>13538.209919999999</v>
      </c>
      <c r="U13" s="22">
        <v>3247.2192</v>
      </c>
      <c r="V13" s="22">
        <v>2945.2556400000003</v>
      </c>
      <c r="W13" s="22">
        <v>2975.7321699999998</v>
      </c>
      <c r="X13" s="22">
        <v>9775.1808099999998</v>
      </c>
      <c r="Z13" s="27"/>
    </row>
    <row r="14" spans="1:26" ht="12.4" customHeight="1" x14ac:dyDescent="0.2">
      <c r="A14" s="23" t="s">
        <v>36</v>
      </c>
      <c r="B14" s="22"/>
      <c r="C14" s="22"/>
      <c r="D14" s="22"/>
      <c r="E14" s="22"/>
      <c r="F14" s="22"/>
      <c r="G14" s="22"/>
      <c r="H14" s="22"/>
      <c r="I14" s="22"/>
      <c r="J14" s="22"/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8340.8862599999993</v>
      </c>
      <c r="V14" s="22">
        <v>1519.6635200000001</v>
      </c>
      <c r="W14" s="22">
        <v>0</v>
      </c>
      <c r="X14" s="22">
        <v>0</v>
      </c>
      <c r="Z14" s="27"/>
    </row>
    <row r="15" spans="1:26" ht="12.4" customHeight="1" x14ac:dyDescent="0.2">
      <c r="A15" s="23" t="s">
        <v>13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11733.68362</v>
      </c>
      <c r="H15" s="22">
        <v>15086.11771</v>
      </c>
      <c r="I15" s="22">
        <v>13132.324929999999</v>
      </c>
      <c r="J15" s="22">
        <v>13029.368</v>
      </c>
      <c r="K15" s="22">
        <v>14520.436750000001</v>
      </c>
      <c r="L15" s="22">
        <v>17191.182659999999</v>
      </c>
      <c r="M15" s="22">
        <v>17248.29825</v>
      </c>
      <c r="N15" s="22">
        <v>15874.867539999999</v>
      </c>
      <c r="O15" s="22">
        <v>19077.036319999999</v>
      </c>
      <c r="P15" s="22">
        <v>11405.039220000001</v>
      </c>
      <c r="Q15" s="22">
        <v>13761.54241</v>
      </c>
      <c r="R15" s="22">
        <v>17386.405440000002</v>
      </c>
      <c r="S15" s="22">
        <v>17771.33137</v>
      </c>
      <c r="T15" s="22">
        <v>16904.13839</v>
      </c>
      <c r="U15" s="22">
        <v>15244.048220000001</v>
      </c>
      <c r="V15" s="22">
        <v>10270.083859999999</v>
      </c>
      <c r="W15" s="22">
        <v>11396.38558</v>
      </c>
      <c r="X15" s="22">
        <v>15504.919960000001</v>
      </c>
      <c r="Z15" s="27"/>
    </row>
    <row r="16" spans="1:26" ht="12.4" customHeight="1" x14ac:dyDescent="0.2">
      <c r="A16" s="23" t="s">
        <v>37</v>
      </c>
      <c r="B16" s="22"/>
      <c r="C16" s="22"/>
      <c r="D16" s="22"/>
      <c r="E16" s="22"/>
      <c r="F16" s="22"/>
      <c r="G16" s="22"/>
      <c r="H16" s="22"/>
      <c r="I16" s="22"/>
      <c r="J16" s="22"/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374.07666999999998</v>
      </c>
      <c r="W16" s="22">
        <v>738.84887000000003</v>
      </c>
      <c r="X16" s="22">
        <v>1038.99359</v>
      </c>
      <c r="Z16" s="27"/>
    </row>
    <row r="17" spans="1:26" ht="12.4" customHeight="1" x14ac:dyDescent="0.2">
      <c r="A17" s="23" t="s">
        <v>14</v>
      </c>
      <c r="B17" s="22">
        <v>17548.280070000001</v>
      </c>
      <c r="C17" s="22">
        <v>22532.736629999999</v>
      </c>
      <c r="D17" s="22">
        <v>21745.712030000002</v>
      </c>
      <c r="E17" s="22">
        <v>12891.165779999999</v>
      </c>
      <c r="F17" s="22">
        <v>17875.959149999999</v>
      </c>
      <c r="G17" s="22">
        <v>26736.576359999999</v>
      </c>
      <c r="H17" s="22">
        <v>21585.125499999998</v>
      </c>
      <c r="I17" s="22">
        <v>23201.330489999997</v>
      </c>
      <c r="J17" s="22">
        <v>28141.467000000001</v>
      </c>
      <c r="K17" s="22">
        <v>33000.564780000001</v>
      </c>
      <c r="L17" s="22">
        <v>54506.726139999999</v>
      </c>
      <c r="M17" s="22">
        <v>78592.513260000007</v>
      </c>
      <c r="N17" s="22">
        <v>102948.60055</v>
      </c>
      <c r="O17" s="22">
        <v>201739.40698</v>
      </c>
      <c r="P17" s="22">
        <v>80134.852629999994</v>
      </c>
      <c r="Q17" s="22">
        <v>120935.27415000001</v>
      </c>
      <c r="R17" s="22">
        <v>231189.51491</v>
      </c>
      <c r="S17" s="22">
        <v>250091.37969999999</v>
      </c>
      <c r="T17" s="22">
        <v>192720.72708000001</v>
      </c>
      <c r="U17" s="22">
        <v>147715.69994999998</v>
      </c>
      <c r="V17" s="22">
        <v>45889.011270000003</v>
      </c>
      <c r="W17" s="22">
        <v>32870.193359999997</v>
      </c>
      <c r="X17" s="22">
        <v>51786.074919999999</v>
      </c>
      <c r="Z17" s="27"/>
    </row>
    <row r="18" spans="1:26" ht="12.4" customHeight="1" x14ac:dyDescent="0.2">
      <c r="A18" s="23" t="s">
        <v>15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14.57734</v>
      </c>
      <c r="M18" s="22">
        <v>6.9503399999999997</v>
      </c>
      <c r="N18" s="22">
        <v>2761.1536099999998</v>
      </c>
      <c r="O18" s="22">
        <v>20171.452100000002</v>
      </c>
      <c r="P18" s="22">
        <v>18999.687239999999</v>
      </c>
      <c r="Q18" s="22">
        <v>33702.5746</v>
      </c>
      <c r="R18" s="22">
        <v>51978.253560000005</v>
      </c>
      <c r="S18" s="22">
        <v>42813.01395</v>
      </c>
      <c r="T18" s="22">
        <v>61972.95291</v>
      </c>
      <c r="U18" s="22">
        <v>72488.722959999999</v>
      </c>
      <c r="V18" s="22">
        <v>24212.720940000003</v>
      </c>
      <c r="W18" s="22">
        <v>17560.406149999999</v>
      </c>
      <c r="X18" s="22">
        <v>16636.706539999999</v>
      </c>
      <c r="Z18" s="27"/>
    </row>
    <row r="19" spans="1:26" ht="12.4" customHeight="1" x14ac:dyDescent="0.2">
      <c r="A19" s="23" t="s">
        <v>16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60.419559999999997</v>
      </c>
      <c r="I19" s="22">
        <v>54.484099999999998</v>
      </c>
      <c r="J19" s="22">
        <v>64.123999999999995</v>
      </c>
      <c r="K19" s="22">
        <v>105.94450000000001</v>
      </c>
      <c r="L19" s="22">
        <v>148.44498000000002</v>
      </c>
      <c r="M19" s="22">
        <v>175.75613000000001</v>
      </c>
      <c r="N19" s="22">
        <v>187.01342000000002</v>
      </c>
      <c r="O19" s="22">
        <v>265.06106</v>
      </c>
      <c r="P19" s="22">
        <v>169.7199</v>
      </c>
      <c r="Q19" s="22">
        <v>268.28467000000001</v>
      </c>
      <c r="R19" s="22">
        <v>1740.0577800000001</v>
      </c>
      <c r="S19" s="22">
        <v>2086.1922</v>
      </c>
      <c r="T19" s="22">
        <v>1351.9208000000001</v>
      </c>
      <c r="U19" s="22">
        <v>969.00931000000003</v>
      </c>
      <c r="V19" s="22">
        <v>454.02502000000004</v>
      </c>
      <c r="W19" s="22">
        <v>300.85624999999999</v>
      </c>
      <c r="X19" s="22">
        <v>313.33784000000003</v>
      </c>
      <c r="Z19" s="27"/>
    </row>
    <row r="20" spans="1:26" ht="12.4" customHeight="1" x14ac:dyDescent="0.2">
      <c r="A20" s="23" t="s">
        <v>17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241.21720000000002</v>
      </c>
      <c r="O20" s="22">
        <v>258.08423999999997</v>
      </c>
      <c r="P20" s="22">
        <v>194.68412000000001</v>
      </c>
      <c r="Q20" s="22">
        <v>307.08357000000001</v>
      </c>
      <c r="R20" s="22">
        <v>349.11046000000005</v>
      </c>
      <c r="S20" s="22">
        <v>292.09669000000002</v>
      </c>
      <c r="T20" s="22">
        <v>252.37200000000001</v>
      </c>
      <c r="U20" s="22">
        <v>183.44334000000001</v>
      </c>
      <c r="V20" s="22">
        <v>60.700220000000002</v>
      </c>
      <c r="W20" s="22">
        <v>35.146769999999997</v>
      </c>
      <c r="X20" s="22">
        <v>41.921959999999999</v>
      </c>
      <c r="Z20" s="27"/>
    </row>
    <row r="21" spans="1:26" ht="12.4" hidden="1" customHeight="1" x14ac:dyDescent="0.2">
      <c r="A21" s="23" t="s">
        <v>18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80.283270000000002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Z21" s="27"/>
    </row>
    <row r="22" spans="1:26" ht="12.4" customHeight="1" x14ac:dyDescent="0.2">
      <c r="A22" s="21" t="s">
        <v>2</v>
      </c>
      <c r="B22" s="22"/>
      <c r="C22" s="22"/>
      <c r="D22" s="22"/>
      <c r="E22" s="22"/>
      <c r="F22" s="22"/>
      <c r="G22" s="22"/>
      <c r="H22" s="22">
        <f>SUM(H23:H24)</f>
        <v>2.4866100000000002</v>
      </c>
      <c r="I22" s="22"/>
      <c r="J22" s="22"/>
      <c r="K22" s="22">
        <f t="shared" ref="K22:M22" si="8">SUM(K23:K24)</f>
        <v>0</v>
      </c>
      <c r="L22" s="22">
        <f t="shared" si="8"/>
        <v>0</v>
      </c>
      <c r="M22" s="22">
        <f t="shared" si="8"/>
        <v>0</v>
      </c>
      <c r="N22" s="22">
        <f t="shared" ref="N22:X22" si="9">SUM(N23:N24)</f>
        <v>128.67829</v>
      </c>
      <c r="O22" s="22">
        <f t="shared" si="9"/>
        <v>3337.7214900000004</v>
      </c>
      <c r="P22" s="22">
        <f t="shared" si="9"/>
        <v>2911.3746499999997</v>
      </c>
      <c r="Q22" s="22">
        <f t="shared" si="9"/>
        <v>6292.3300599999993</v>
      </c>
      <c r="R22" s="22">
        <f t="shared" si="9"/>
        <v>7468.7271900000005</v>
      </c>
      <c r="S22" s="22">
        <f>SUM(S23:S24)</f>
        <v>6893.1285599999992</v>
      </c>
      <c r="T22" s="22">
        <f t="shared" ref="T22:W22" si="10">SUM(T23:T24)</f>
        <v>4927.6759000000002</v>
      </c>
      <c r="U22" s="22">
        <f t="shared" si="10"/>
        <v>9164.3949200000006</v>
      </c>
      <c r="V22" s="22">
        <f t="shared" si="10"/>
        <v>3707.9192699999999</v>
      </c>
      <c r="W22" s="22">
        <f t="shared" si="10"/>
        <v>2214.8382799999999</v>
      </c>
      <c r="X22" s="22">
        <f t="shared" si="9"/>
        <v>2240.5199700000003</v>
      </c>
      <c r="Z22" s="27"/>
    </row>
    <row r="23" spans="1:26" ht="12.4" hidden="1" customHeight="1" x14ac:dyDescent="0.2">
      <c r="A23" s="23" t="s">
        <v>27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2.4866100000000002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Z23" s="27"/>
    </row>
    <row r="24" spans="1:26" ht="12.4" customHeight="1" x14ac:dyDescent="0.2">
      <c r="A24" s="23" t="s">
        <v>19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128.67829</v>
      </c>
      <c r="O24" s="22">
        <v>3337.7214900000004</v>
      </c>
      <c r="P24" s="22">
        <v>2911.3746499999997</v>
      </c>
      <c r="Q24" s="22">
        <v>6292.3300599999993</v>
      </c>
      <c r="R24" s="22">
        <v>7468.7271900000005</v>
      </c>
      <c r="S24" s="22">
        <v>6893.1285599999992</v>
      </c>
      <c r="T24" s="22">
        <v>4927.6759000000002</v>
      </c>
      <c r="U24" s="22">
        <v>9164.3949200000006</v>
      </c>
      <c r="V24" s="22">
        <v>3707.9192699999999</v>
      </c>
      <c r="W24" s="22">
        <v>2214.8382799999999</v>
      </c>
      <c r="X24" s="22">
        <v>2240.5199700000003</v>
      </c>
      <c r="Z24" s="27"/>
    </row>
    <row r="25" spans="1:26" ht="12.4" customHeight="1" x14ac:dyDescent="0.2">
      <c r="A25" s="21" t="s">
        <v>3</v>
      </c>
      <c r="B25" s="22">
        <f t="shared" ref="B25:X25" si="11">SUM(B26:B32)</f>
        <v>32864.047700000003</v>
      </c>
      <c r="C25" s="22">
        <f t="shared" si="11"/>
        <v>40017.831429999998</v>
      </c>
      <c r="D25" s="22">
        <f t="shared" si="11"/>
        <v>38107.451829999998</v>
      </c>
      <c r="E25" s="22">
        <f t="shared" si="11"/>
        <v>24031.764829999996</v>
      </c>
      <c r="F25" s="22">
        <f t="shared" si="11"/>
        <v>35630.949130000001</v>
      </c>
      <c r="G25" s="22">
        <f t="shared" si="11"/>
        <v>57988.514289999999</v>
      </c>
      <c r="H25" s="22">
        <f t="shared" si="11"/>
        <v>82080.027399999992</v>
      </c>
      <c r="I25" s="22">
        <f t="shared" si="11"/>
        <v>146928.96452000001</v>
      </c>
      <c r="J25" s="22">
        <f t="shared" si="11"/>
        <v>164371.136</v>
      </c>
      <c r="K25" s="22">
        <f t="shared" si="11"/>
        <v>169372.19081</v>
      </c>
      <c r="L25" s="22">
        <f t="shared" si="11"/>
        <v>221853.01899000001</v>
      </c>
      <c r="M25" s="22">
        <f t="shared" si="11"/>
        <v>258087.70341000002</v>
      </c>
      <c r="N25" s="22">
        <f t="shared" si="11"/>
        <v>276725.40429999999</v>
      </c>
      <c r="O25" s="22">
        <f t="shared" si="11"/>
        <v>331346.47272000002</v>
      </c>
      <c r="P25" s="22">
        <f t="shared" si="11"/>
        <v>170818.63558999999</v>
      </c>
      <c r="Q25" s="22">
        <f t="shared" si="11"/>
        <v>216757.85025000002</v>
      </c>
      <c r="R25" s="22">
        <f t="shared" si="11"/>
        <v>275901.07779000001</v>
      </c>
      <c r="S25" s="22">
        <f t="shared" si="11"/>
        <v>258390.47821000003</v>
      </c>
      <c r="T25" s="22">
        <f t="shared" ref="T25:W25" si="12">SUM(T26:T32)</f>
        <v>229277.08376000001</v>
      </c>
      <c r="U25" s="22">
        <f t="shared" si="12"/>
        <v>211223.51378000001</v>
      </c>
      <c r="V25" s="22">
        <f t="shared" si="12"/>
        <v>69384.382180000001</v>
      </c>
      <c r="W25" s="22">
        <f t="shared" si="12"/>
        <v>18190.492850000002</v>
      </c>
      <c r="X25" s="22">
        <f t="shared" si="11"/>
        <v>34310.942169999995</v>
      </c>
      <c r="Z25" s="27"/>
    </row>
    <row r="26" spans="1:26" ht="12.4" customHeight="1" x14ac:dyDescent="0.2">
      <c r="A26" s="23" t="s">
        <v>20</v>
      </c>
      <c r="B26" s="22">
        <v>32864.047700000003</v>
      </c>
      <c r="C26" s="22">
        <v>40017.831429999998</v>
      </c>
      <c r="D26" s="22">
        <v>38107.451829999998</v>
      </c>
      <c r="E26" s="22">
        <v>24031.764829999996</v>
      </c>
      <c r="F26" s="22">
        <v>35630.949130000001</v>
      </c>
      <c r="G26" s="22">
        <v>57988.514289999999</v>
      </c>
      <c r="H26" s="22">
        <v>46574.551359999998</v>
      </c>
      <c r="I26" s="22">
        <v>51061.835899999998</v>
      </c>
      <c r="J26" s="22">
        <v>50548.027999999998</v>
      </c>
      <c r="K26" s="22">
        <v>55120.068439999995</v>
      </c>
      <c r="L26" s="22">
        <v>73830.341339999999</v>
      </c>
      <c r="M26" s="22">
        <v>85805.049360000005</v>
      </c>
      <c r="N26" s="22">
        <v>95505.837639999998</v>
      </c>
      <c r="O26" s="22">
        <v>116784.22581</v>
      </c>
      <c r="P26" s="22">
        <v>65135.050770000002</v>
      </c>
      <c r="Q26" s="22">
        <v>75795.299350000001</v>
      </c>
      <c r="R26" s="22">
        <v>91807.81366</v>
      </c>
      <c r="S26" s="22">
        <v>91699.69137</v>
      </c>
      <c r="T26" s="22">
        <v>81688.749110000004</v>
      </c>
      <c r="U26" s="22">
        <v>74293.540890000004</v>
      </c>
      <c r="V26" s="22">
        <v>26296.639800000001</v>
      </c>
      <c r="W26" s="22">
        <v>9999.1681700000008</v>
      </c>
      <c r="X26" s="22">
        <v>21581.045040000001</v>
      </c>
      <c r="Z26" s="27"/>
    </row>
    <row r="27" spans="1:26" ht="12.4" customHeight="1" x14ac:dyDescent="0.2">
      <c r="A27" s="23" t="s">
        <v>30</v>
      </c>
      <c r="B27" s="22"/>
      <c r="C27" s="22"/>
      <c r="D27" s="22"/>
      <c r="E27" s="22"/>
      <c r="F27" s="22"/>
      <c r="G27" s="22"/>
      <c r="H27" s="22"/>
      <c r="I27" s="22"/>
      <c r="J27" s="22"/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147.67486</v>
      </c>
      <c r="U27" s="22">
        <v>15442.545169999999</v>
      </c>
      <c r="V27" s="22">
        <v>518.47928999999999</v>
      </c>
      <c r="W27" s="22">
        <v>3.8909499999999997</v>
      </c>
      <c r="X27" s="22">
        <v>0</v>
      </c>
      <c r="Z27" s="27"/>
    </row>
    <row r="28" spans="1:26" ht="12.4" customHeight="1" x14ac:dyDescent="0.2">
      <c r="A28" s="23" t="s">
        <v>31</v>
      </c>
      <c r="B28" s="22"/>
      <c r="C28" s="22"/>
      <c r="D28" s="22"/>
      <c r="E28" s="22"/>
      <c r="F28" s="22"/>
      <c r="G28" s="22"/>
      <c r="H28" s="22"/>
      <c r="I28" s="22"/>
      <c r="J28" s="22"/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30.302019999999999</v>
      </c>
      <c r="U28" s="22">
        <v>0</v>
      </c>
      <c r="V28" s="22">
        <v>0</v>
      </c>
      <c r="W28" s="22">
        <v>0</v>
      </c>
      <c r="X28" s="22">
        <v>0</v>
      </c>
      <c r="Z28" s="27"/>
    </row>
    <row r="29" spans="1:26" ht="12.4" customHeight="1" x14ac:dyDescent="0.2">
      <c r="A29" s="23" t="s">
        <v>29</v>
      </c>
      <c r="B29" s="22"/>
      <c r="C29" s="22"/>
      <c r="D29" s="22"/>
      <c r="E29" s="22"/>
      <c r="F29" s="22"/>
      <c r="G29" s="22"/>
      <c r="H29" s="22"/>
      <c r="I29" s="22"/>
      <c r="J29" s="22"/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236.35321999999999</v>
      </c>
      <c r="U29" s="22">
        <v>0</v>
      </c>
      <c r="V29" s="22">
        <v>0</v>
      </c>
      <c r="W29" s="22">
        <v>0</v>
      </c>
      <c r="X29" s="22">
        <v>0</v>
      </c>
      <c r="Z29" s="27"/>
    </row>
    <row r="30" spans="1:26" ht="12.4" customHeight="1" x14ac:dyDescent="0.2">
      <c r="A30" s="23" t="s">
        <v>28</v>
      </c>
      <c r="B30" s="22"/>
      <c r="C30" s="22"/>
      <c r="D30" s="22"/>
      <c r="E30" s="22"/>
      <c r="F30" s="22"/>
      <c r="G30" s="22"/>
      <c r="H30" s="22"/>
      <c r="I30" s="22"/>
      <c r="J30" s="22"/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68.425219999999996</v>
      </c>
      <c r="U30" s="22">
        <v>4557.4041399999996</v>
      </c>
      <c r="V30" s="22">
        <v>11993.383970000001</v>
      </c>
      <c r="W30" s="22">
        <v>8104.1103400000002</v>
      </c>
      <c r="X30" s="22">
        <v>12657.34431</v>
      </c>
      <c r="Z30" s="27"/>
    </row>
    <row r="31" spans="1:26" ht="12.4" customHeight="1" x14ac:dyDescent="0.2">
      <c r="A31" s="23" t="s">
        <v>21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35505.476040000001</v>
      </c>
      <c r="I31" s="22">
        <v>95867.128620000003</v>
      </c>
      <c r="J31" s="22">
        <v>113823.10799999999</v>
      </c>
      <c r="K31" s="22">
        <v>114241.78873999999</v>
      </c>
      <c r="L31" s="22">
        <v>148022.67765</v>
      </c>
      <c r="M31" s="22">
        <v>172282.65405000001</v>
      </c>
      <c r="N31" s="22">
        <v>181219.56665999998</v>
      </c>
      <c r="O31" s="22">
        <v>214103.31222999998</v>
      </c>
      <c r="P31" s="22">
        <v>105349.6875</v>
      </c>
      <c r="Q31" s="22">
        <v>140544.64946000002</v>
      </c>
      <c r="R31" s="22">
        <v>183587.16033000001</v>
      </c>
      <c r="S31" s="22">
        <v>166156.02528</v>
      </c>
      <c r="T31" s="22">
        <v>146528.49509000001</v>
      </c>
      <c r="U31" s="22">
        <v>116506.58824</v>
      </c>
      <c r="V31" s="22">
        <v>30396.298010000002</v>
      </c>
      <c r="W31" s="22">
        <v>0</v>
      </c>
      <c r="X31" s="22">
        <v>0</v>
      </c>
      <c r="Z31" s="27"/>
    </row>
    <row r="32" spans="1:26" ht="12.4" customHeight="1" x14ac:dyDescent="0.2">
      <c r="A32" s="23" t="s">
        <v>22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10.333629999999999</v>
      </c>
      <c r="L32" s="22">
        <v>0</v>
      </c>
      <c r="M32" s="22">
        <v>0</v>
      </c>
      <c r="N32" s="22">
        <v>0</v>
      </c>
      <c r="O32" s="22">
        <v>458.93468000000001</v>
      </c>
      <c r="P32" s="22">
        <v>333.89731999999998</v>
      </c>
      <c r="Q32" s="22">
        <v>417.90143999999998</v>
      </c>
      <c r="R32" s="22">
        <v>506.10379999999998</v>
      </c>
      <c r="S32" s="22">
        <v>534.76156000000003</v>
      </c>
      <c r="T32" s="22">
        <v>577.08424000000002</v>
      </c>
      <c r="U32" s="22">
        <v>423.43534000000005</v>
      </c>
      <c r="V32" s="22">
        <v>179.58111</v>
      </c>
      <c r="W32" s="22">
        <v>83.323390000000003</v>
      </c>
      <c r="X32" s="22">
        <v>72.552820000000011</v>
      </c>
      <c r="Z32" s="27"/>
    </row>
    <row r="33" spans="1:28" ht="12.4" customHeight="1" x14ac:dyDescent="0.2">
      <c r="A33" s="21" t="s">
        <v>4</v>
      </c>
      <c r="B33" s="22">
        <v>645.15486999999996</v>
      </c>
      <c r="C33" s="22">
        <v>974.74784999999997</v>
      </c>
      <c r="D33" s="22">
        <v>767.98093000000006</v>
      </c>
      <c r="E33" s="22">
        <v>295.48985999999996</v>
      </c>
      <c r="F33" s="22">
        <v>592.86608000000001</v>
      </c>
      <c r="G33" s="22">
        <v>1331.8086899999998</v>
      </c>
      <c r="H33" s="22">
        <v>910.89121</v>
      </c>
      <c r="I33" s="22">
        <v>889.72703000000001</v>
      </c>
      <c r="J33" s="22">
        <v>1024.4069999999999</v>
      </c>
      <c r="K33" s="22">
        <f>+K34</f>
        <v>1615.9919199999999</v>
      </c>
      <c r="L33" s="22">
        <f t="shared" ref="L33:X33" si="13">+L34</f>
        <v>3774.5460899999998</v>
      </c>
      <c r="M33" s="22">
        <f t="shared" si="13"/>
        <v>6086.9987199999996</v>
      </c>
      <c r="N33" s="22">
        <f t="shared" si="13"/>
        <v>5466.77189</v>
      </c>
      <c r="O33" s="22">
        <f t="shared" si="13"/>
        <v>6428.7875599999998</v>
      </c>
      <c r="P33" s="22">
        <f t="shared" si="13"/>
        <v>3365.5194999999999</v>
      </c>
      <c r="Q33" s="22">
        <f t="shared" si="13"/>
        <v>4511.2285499999998</v>
      </c>
      <c r="R33" s="22">
        <f t="shared" si="13"/>
        <v>5919.7504400000007</v>
      </c>
      <c r="S33" s="22">
        <f t="shared" si="13"/>
        <v>5372.7570400000004</v>
      </c>
      <c r="T33" s="22">
        <f t="shared" si="13"/>
        <v>4790.97901</v>
      </c>
      <c r="U33" s="22">
        <f t="shared" si="13"/>
        <v>4378.0515400000004</v>
      </c>
      <c r="V33" s="22">
        <f t="shared" si="13"/>
        <v>1926.1421</v>
      </c>
      <c r="W33" s="22">
        <f t="shared" si="13"/>
        <v>466.77679000000001</v>
      </c>
      <c r="X33" s="22">
        <f t="shared" si="13"/>
        <v>511.56488999999999</v>
      </c>
      <c r="Z33" s="27"/>
    </row>
    <row r="34" spans="1:28" ht="12.4" customHeight="1" x14ac:dyDescent="0.2">
      <c r="A34" s="23" t="s">
        <v>23</v>
      </c>
      <c r="B34" s="22">
        <v>645.15486999999996</v>
      </c>
      <c r="C34" s="22">
        <v>974.74784999999997</v>
      </c>
      <c r="D34" s="22">
        <v>767.98093000000006</v>
      </c>
      <c r="E34" s="22">
        <v>295.48985999999996</v>
      </c>
      <c r="F34" s="22">
        <v>592.86608000000001</v>
      </c>
      <c r="G34" s="22">
        <v>1331.8086899999998</v>
      </c>
      <c r="H34" s="22">
        <v>910.89121</v>
      </c>
      <c r="I34" s="22">
        <v>889.72703000000001</v>
      </c>
      <c r="J34" s="22">
        <v>1024.4069999999999</v>
      </c>
      <c r="K34" s="22">
        <v>1615.9919199999999</v>
      </c>
      <c r="L34" s="22">
        <v>3774.5460899999998</v>
      </c>
      <c r="M34" s="22">
        <v>6086.9987199999996</v>
      </c>
      <c r="N34" s="22">
        <v>5466.77189</v>
      </c>
      <c r="O34" s="22">
        <v>6428.7875599999998</v>
      </c>
      <c r="P34" s="22">
        <v>3365.5194999999999</v>
      </c>
      <c r="Q34" s="22">
        <v>4511.2285499999998</v>
      </c>
      <c r="R34" s="22">
        <v>5919.7504400000007</v>
      </c>
      <c r="S34" s="22">
        <v>5372.7570400000004</v>
      </c>
      <c r="T34" s="22">
        <v>4790.97901</v>
      </c>
      <c r="U34" s="22">
        <v>4378.0515400000004</v>
      </c>
      <c r="V34" s="22">
        <v>1926.1421</v>
      </c>
      <c r="W34" s="22">
        <v>466.77679000000001</v>
      </c>
      <c r="X34" s="22">
        <v>511.56488999999999</v>
      </c>
      <c r="Z34" s="27"/>
    </row>
    <row r="35" spans="1:28" s="4" customFormat="1" ht="12.4" customHeight="1" x14ac:dyDescent="0.2">
      <c r="A35" s="19" t="s">
        <v>7</v>
      </c>
      <c r="B35" s="20">
        <f>+B36+B41+B43</f>
        <v>962.42968999999994</v>
      </c>
      <c r="C35" s="20">
        <f t="shared" ref="C35:R35" si="14">+C36+C41+C43</f>
        <v>1115.1399699999999</v>
      </c>
      <c r="D35" s="20">
        <f t="shared" si="14"/>
        <v>989.28095999999994</v>
      </c>
      <c r="E35" s="20">
        <f t="shared" si="14"/>
        <v>1715.5239900000001</v>
      </c>
      <c r="F35" s="20">
        <f t="shared" si="14"/>
        <v>2572.9677499999998</v>
      </c>
      <c r="G35" s="20">
        <f t="shared" si="14"/>
        <v>5558.0409500000005</v>
      </c>
      <c r="H35" s="20">
        <f t="shared" si="14"/>
        <v>5279.0805199999995</v>
      </c>
      <c r="I35" s="20">
        <f t="shared" si="14"/>
        <v>6582.8088100000004</v>
      </c>
      <c r="J35" s="20">
        <f t="shared" si="14"/>
        <v>8152.4260000000004</v>
      </c>
      <c r="K35" s="20">
        <f t="shared" si="14"/>
        <v>12900.64733</v>
      </c>
      <c r="L35" s="20">
        <f t="shared" si="14"/>
        <v>27273.68002</v>
      </c>
      <c r="M35" s="20">
        <f t="shared" si="14"/>
        <v>37737.896550000005</v>
      </c>
      <c r="N35" s="20">
        <f t="shared" si="14"/>
        <v>58708.610419999997</v>
      </c>
      <c r="O35" s="20">
        <f t="shared" si="14"/>
        <v>82494.569579999996</v>
      </c>
      <c r="P35" s="20">
        <f t="shared" si="14"/>
        <v>85569.46768999999</v>
      </c>
      <c r="Q35" s="20">
        <f t="shared" si="14"/>
        <v>188920.19948000001</v>
      </c>
      <c r="R35" s="20">
        <f t="shared" si="14"/>
        <v>440648.87509999995</v>
      </c>
      <c r="S35" s="20">
        <f t="shared" ref="S35:X35" si="15">+S36+S41+S43</f>
        <v>457204.09392999997</v>
      </c>
      <c r="T35" s="20">
        <f t="shared" si="15"/>
        <v>453865.20541</v>
      </c>
      <c r="U35" s="20">
        <f t="shared" si="15"/>
        <v>324074.75879000005</v>
      </c>
      <c r="V35" s="20">
        <f t="shared" si="15"/>
        <v>253569.33986000001</v>
      </c>
      <c r="W35" s="20">
        <f t="shared" si="15"/>
        <v>254975.04955999998</v>
      </c>
      <c r="X35" s="20">
        <f t="shared" si="15"/>
        <v>261539.75001999998</v>
      </c>
      <c r="Z35" s="26"/>
      <c r="AA35" s="2"/>
      <c r="AB35" s="2"/>
    </row>
    <row r="36" spans="1:28" ht="12.4" customHeight="1" x14ac:dyDescent="0.2">
      <c r="A36" s="21" t="s">
        <v>1</v>
      </c>
      <c r="B36" s="22">
        <f>SUM(B37:B40)</f>
        <v>962.42968999999994</v>
      </c>
      <c r="C36" s="22">
        <f t="shared" ref="C36:R36" si="16">SUM(C37:C40)</f>
        <v>1115.1399699999999</v>
      </c>
      <c r="D36" s="22">
        <f t="shared" si="16"/>
        <v>989.28095999999994</v>
      </c>
      <c r="E36" s="22">
        <f t="shared" si="16"/>
        <v>861.59897000000001</v>
      </c>
      <c r="F36" s="22">
        <f t="shared" si="16"/>
        <v>1169.6832099999999</v>
      </c>
      <c r="G36" s="22">
        <f t="shared" si="16"/>
        <v>2937.5652399999999</v>
      </c>
      <c r="H36" s="22">
        <f t="shared" si="16"/>
        <v>2976.86852</v>
      </c>
      <c r="I36" s="22">
        <f t="shared" si="16"/>
        <v>3023.2429300000003</v>
      </c>
      <c r="J36" s="22">
        <f t="shared" si="16"/>
        <v>3442.5870000000004</v>
      </c>
      <c r="K36" s="22">
        <f t="shared" si="16"/>
        <v>3033.0147499999998</v>
      </c>
      <c r="L36" s="22">
        <f t="shared" si="16"/>
        <v>3136.11499</v>
      </c>
      <c r="M36" s="22">
        <f t="shared" si="16"/>
        <v>3934.4624699999995</v>
      </c>
      <c r="N36" s="22">
        <f t="shared" si="16"/>
        <v>3795.8601399999998</v>
      </c>
      <c r="O36" s="22">
        <f t="shared" si="16"/>
        <v>5582.2465499999998</v>
      </c>
      <c r="P36" s="22">
        <f t="shared" si="16"/>
        <v>4334.30278</v>
      </c>
      <c r="Q36" s="22">
        <f t="shared" si="16"/>
        <v>5625.5093599999991</v>
      </c>
      <c r="R36" s="22">
        <f t="shared" si="16"/>
        <v>7957.0783600000004</v>
      </c>
      <c r="S36" s="22">
        <f>SUM(S37:S40)</f>
        <v>7761.3812699999999</v>
      </c>
      <c r="T36" s="22">
        <f t="shared" ref="T36:X36" si="17">SUM(T37:T40)</f>
        <v>5478.4869100000005</v>
      </c>
      <c r="U36" s="22">
        <f t="shared" ref="U36:W36" si="18">SUM(U37:U40)</f>
        <v>5067.4270899999992</v>
      </c>
      <c r="V36" s="22">
        <f t="shared" si="18"/>
        <v>6360.5462100000004</v>
      </c>
      <c r="W36" s="22">
        <f t="shared" si="18"/>
        <v>6554.0219099999995</v>
      </c>
      <c r="X36" s="22">
        <f t="shared" si="17"/>
        <v>5872.1514200000001</v>
      </c>
      <c r="Z36" s="27"/>
    </row>
    <row r="37" spans="1:28" ht="12.4" customHeight="1" x14ac:dyDescent="0.2">
      <c r="A37" s="23" t="s">
        <v>13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v>1037.02557</v>
      </c>
      <c r="H37" s="22">
        <v>1275.8785</v>
      </c>
      <c r="I37" s="22">
        <v>1437.10248</v>
      </c>
      <c r="J37" s="22">
        <v>1363.877</v>
      </c>
      <c r="K37" s="22">
        <v>1093.8984800000001</v>
      </c>
      <c r="L37" s="22">
        <v>760.45819999999992</v>
      </c>
      <c r="M37" s="22">
        <v>566.10931000000005</v>
      </c>
      <c r="N37" s="22">
        <v>399.68824000000001</v>
      </c>
      <c r="O37" s="22">
        <v>345.07715999999999</v>
      </c>
      <c r="P37" s="22">
        <v>171.60751999999999</v>
      </c>
      <c r="Q37" s="22">
        <v>267.31867999999997</v>
      </c>
      <c r="R37" s="22">
        <v>310.11831999999998</v>
      </c>
      <c r="S37" s="22">
        <v>347.048</v>
      </c>
      <c r="T37" s="22">
        <v>308.23884000000004</v>
      </c>
      <c r="U37" s="22">
        <v>334.77987000000002</v>
      </c>
      <c r="V37" s="22">
        <v>476.72825</v>
      </c>
      <c r="W37" s="22">
        <v>590.28880000000004</v>
      </c>
      <c r="X37" s="22">
        <v>556.72208000000001</v>
      </c>
      <c r="Z37" s="27"/>
    </row>
    <row r="38" spans="1:28" ht="12.4" customHeight="1" x14ac:dyDescent="0.2">
      <c r="A38" s="23" t="s">
        <v>14</v>
      </c>
      <c r="B38" s="22">
        <v>962.42968999999994</v>
      </c>
      <c r="C38" s="22">
        <v>1115.1399699999999</v>
      </c>
      <c r="D38" s="22">
        <v>989.28095999999994</v>
      </c>
      <c r="E38" s="22">
        <v>861.59897000000001</v>
      </c>
      <c r="F38" s="22">
        <v>1169.6832099999999</v>
      </c>
      <c r="G38" s="22">
        <v>1900.5396699999999</v>
      </c>
      <c r="H38" s="22">
        <v>1700.99002</v>
      </c>
      <c r="I38" s="22">
        <v>1465.91184</v>
      </c>
      <c r="J38" s="22">
        <v>1637.441</v>
      </c>
      <c r="K38" s="22">
        <v>1441.1158500000001</v>
      </c>
      <c r="L38" s="22">
        <v>1929.4093600000001</v>
      </c>
      <c r="M38" s="22">
        <v>2799.8312999999998</v>
      </c>
      <c r="N38" s="22">
        <v>2806.6349799999998</v>
      </c>
      <c r="O38" s="22">
        <v>4743.69578</v>
      </c>
      <c r="P38" s="22">
        <v>3883.2121099999999</v>
      </c>
      <c r="Q38" s="22">
        <v>4948.7413499999993</v>
      </c>
      <c r="R38" s="22">
        <v>6945.7596800000001</v>
      </c>
      <c r="S38" s="22">
        <v>6733.9782800000003</v>
      </c>
      <c r="T38" s="22">
        <v>4048.7449700000002</v>
      </c>
      <c r="U38" s="22">
        <v>2650.2746299999999</v>
      </c>
      <c r="V38" s="22">
        <v>2862.29097</v>
      </c>
      <c r="W38" s="22">
        <v>2859.864</v>
      </c>
      <c r="X38" s="22">
        <v>2683.6537899999998</v>
      </c>
      <c r="Z38" s="27"/>
    </row>
    <row r="39" spans="1:28" ht="12.4" customHeight="1" x14ac:dyDescent="0.2">
      <c r="A39" s="23" t="s">
        <v>10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18.376560000000001</v>
      </c>
      <c r="R39" s="22">
        <v>101.48047</v>
      </c>
      <c r="S39" s="22">
        <v>113.46125000000001</v>
      </c>
      <c r="T39" s="22">
        <v>165.29723999999999</v>
      </c>
      <c r="U39" s="22">
        <v>293.94529999999997</v>
      </c>
      <c r="V39" s="22">
        <v>418.74707000000001</v>
      </c>
      <c r="W39" s="22">
        <v>465.63590999999997</v>
      </c>
      <c r="X39" s="22">
        <v>450.84649000000002</v>
      </c>
      <c r="Z39" s="27"/>
    </row>
    <row r="40" spans="1:28" ht="12.4" customHeight="1" x14ac:dyDescent="0.2">
      <c r="A40" s="23" t="s">
        <v>15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120.22861</v>
      </c>
      <c r="J40" s="22">
        <v>441.26900000000001</v>
      </c>
      <c r="K40" s="22">
        <v>498.00041999999996</v>
      </c>
      <c r="L40" s="22">
        <v>446.24743000000001</v>
      </c>
      <c r="M40" s="22">
        <v>568.52185999999995</v>
      </c>
      <c r="N40" s="22">
        <v>589.53692000000001</v>
      </c>
      <c r="O40" s="22">
        <v>493.47361000000001</v>
      </c>
      <c r="P40" s="22">
        <v>279.48315000000002</v>
      </c>
      <c r="Q40" s="22">
        <v>391.07276999999999</v>
      </c>
      <c r="R40" s="22">
        <v>599.71988999999996</v>
      </c>
      <c r="S40" s="22">
        <v>566.89373999999998</v>
      </c>
      <c r="T40" s="22">
        <v>956.20586000000003</v>
      </c>
      <c r="U40" s="22">
        <v>1788.4272900000001</v>
      </c>
      <c r="V40" s="22">
        <v>2602.7799199999999</v>
      </c>
      <c r="W40" s="22">
        <v>2638.2332000000001</v>
      </c>
      <c r="X40" s="22">
        <v>2180.9290599999999</v>
      </c>
      <c r="Z40" s="27"/>
    </row>
    <row r="41" spans="1:28" ht="12.4" customHeight="1" x14ac:dyDescent="0.2">
      <c r="A41" s="21" t="s">
        <v>5</v>
      </c>
      <c r="B41" s="22">
        <v>0</v>
      </c>
      <c r="C41" s="22">
        <v>0</v>
      </c>
      <c r="D41" s="22">
        <v>0</v>
      </c>
      <c r="E41" s="22">
        <v>853.92502000000002</v>
      </c>
      <c r="F41" s="22">
        <v>1403.2845400000001</v>
      </c>
      <c r="G41" s="22">
        <v>2620.4757100000002</v>
      </c>
      <c r="H41" s="22">
        <v>2302.212</v>
      </c>
      <c r="I41" s="22">
        <v>3559.5658800000001</v>
      </c>
      <c r="J41" s="22">
        <v>4709.8389999999999</v>
      </c>
      <c r="K41" s="22">
        <f>+K42</f>
        <v>6760.9287300000005</v>
      </c>
      <c r="L41" s="22">
        <f t="shared" ref="L41:X41" si="19">+L42</f>
        <v>9269.1309999999994</v>
      </c>
      <c r="M41" s="22">
        <f t="shared" si="19"/>
        <v>10858.035230000001</v>
      </c>
      <c r="N41" s="22">
        <f t="shared" si="19"/>
        <v>12755.28428</v>
      </c>
      <c r="O41" s="22">
        <f t="shared" si="19"/>
        <v>17718.170739999998</v>
      </c>
      <c r="P41" s="22">
        <f t="shared" si="19"/>
        <v>17275.411339999999</v>
      </c>
      <c r="Q41" s="22">
        <f t="shared" si="19"/>
        <v>15215.88442</v>
      </c>
      <c r="R41" s="22">
        <f t="shared" si="19"/>
        <v>11551.01461</v>
      </c>
      <c r="S41" s="22">
        <f t="shared" si="19"/>
        <v>20781.664489999999</v>
      </c>
      <c r="T41" s="22">
        <f t="shared" si="19"/>
        <v>12087.022560000001</v>
      </c>
      <c r="U41" s="22">
        <f t="shared" si="19"/>
        <v>12803.614619999998</v>
      </c>
      <c r="V41" s="22">
        <f t="shared" si="19"/>
        <v>14425.78501</v>
      </c>
      <c r="W41" s="22">
        <f t="shared" si="19"/>
        <v>10469.496570000001</v>
      </c>
      <c r="X41" s="22">
        <f t="shared" si="19"/>
        <v>2615.1716200000001</v>
      </c>
      <c r="Z41" s="27"/>
    </row>
    <row r="42" spans="1:28" ht="12.4" customHeight="1" x14ac:dyDescent="0.2">
      <c r="A42" s="23" t="s">
        <v>24</v>
      </c>
      <c r="B42" s="22">
        <v>0</v>
      </c>
      <c r="C42" s="22">
        <v>0</v>
      </c>
      <c r="D42" s="22">
        <v>0</v>
      </c>
      <c r="E42" s="22">
        <v>853.92502000000002</v>
      </c>
      <c r="F42" s="22">
        <v>1403.2845400000001</v>
      </c>
      <c r="G42" s="22">
        <v>2620.4757100000002</v>
      </c>
      <c r="H42" s="22">
        <v>2302.212</v>
      </c>
      <c r="I42" s="22">
        <v>3559.5658800000001</v>
      </c>
      <c r="J42" s="22">
        <v>4709.8389999999999</v>
      </c>
      <c r="K42" s="22">
        <v>6760.9287300000005</v>
      </c>
      <c r="L42" s="22">
        <v>9269.1309999999994</v>
      </c>
      <c r="M42" s="22">
        <v>10858.035230000001</v>
      </c>
      <c r="N42" s="22">
        <v>12755.28428</v>
      </c>
      <c r="O42" s="22">
        <v>17718.170739999998</v>
      </c>
      <c r="P42" s="22">
        <v>17275.411339999999</v>
      </c>
      <c r="Q42" s="22">
        <v>15215.88442</v>
      </c>
      <c r="R42" s="22">
        <v>11551.01461</v>
      </c>
      <c r="S42" s="22">
        <v>20781.664489999999</v>
      </c>
      <c r="T42" s="22">
        <v>12087.022560000001</v>
      </c>
      <c r="U42" s="22">
        <v>12803.614619999998</v>
      </c>
      <c r="V42" s="22">
        <v>14425.78501</v>
      </c>
      <c r="W42" s="22">
        <v>10469.496570000001</v>
      </c>
      <c r="X42" s="22">
        <v>2615.1716200000001</v>
      </c>
      <c r="Z42" s="27"/>
    </row>
    <row r="43" spans="1:28" ht="12.4" customHeight="1" x14ac:dyDescent="0.2">
      <c r="A43" s="21" t="s">
        <v>6</v>
      </c>
      <c r="B43" s="24">
        <f t="shared" ref="B43:J43" si="20">SUM(B44:B47)</f>
        <v>0</v>
      </c>
      <c r="C43" s="24">
        <f t="shared" si="20"/>
        <v>0</v>
      </c>
      <c r="D43" s="24">
        <f t="shared" si="20"/>
        <v>0</v>
      </c>
      <c r="E43" s="24">
        <f t="shared" si="20"/>
        <v>0</v>
      </c>
      <c r="F43" s="24">
        <f t="shared" si="20"/>
        <v>0</v>
      </c>
      <c r="G43" s="24">
        <f t="shared" si="20"/>
        <v>0</v>
      </c>
      <c r="H43" s="24">
        <f t="shared" si="20"/>
        <v>0</v>
      </c>
      <c r="I43" s="24">
        <f t="shared" si="20"/>
        <v>0</v>
      </c>
      <c r="J43" s="24">
        <f t="shared" si="20"/>
        <v>0</v>
      </c>
      <c r="K43" s="24">
        <f>SUM(K44:K47)</f>
        <v>3106.7038499999999</v>
      </c>
      <c r="L43" s="24">
        <f t="shared" ref="L43:X43" si="21">SUM(L44:L47)</f>
        <v>14868.434029999999</v>
      </c>
      <c r="M43" s="24">
        <f t="shared" si="21"/>
        <v>22945.398850000001</v>
      </c>
      <c r="N43" s="24">
        <f t="shared" si="21"/>
        <v>42157.466</v>
      </c>
      <c r="O43" s="24">
        <f t="shared" si="21"/>
        <v>59194.152289999998</v>
      </c>
      <c r="P43" s="24">
        <f t="shared" si="21"/>
        <v>63959.753569999993</v>
      </c>
      <c r="Q43" s="24">
        <f>SUM(Q44:Q47)</f>
        <v>168078.80570000003</v>
      </c>
      <c r="R43" s="24">
        <f>SUM(R44:R47)</f>
        <v>421140.78212999995</v>
      </c>
      <c r="S43" s="24">
        <f>SUM(S44:S47)</f>
        <v>428661.04816999997</v>
      </c>
      <c r="T43" s="24">
        <f t="shared" ref="T43:W43" si="22">SUM(T44:T47)</f>
        <v>436299.69594000001</v>
      </c>
      <c r="U43" s="24">
        <f t="shared" si="22"/>
        <v>306203.71708000003</v>
      </c>
      <c r="V43" s="24">
        <f t="shared" si="22"/>
        <v>232783.00864000001</v>
      </c>
      <c r="W43" s="24">
        <f t="shared" si="22"/>
        <v>237951.53107999999</v>
      </c>
      <c r="X43" s="24">
        <f t="shared" si="21"/>
        <v>253052.42697999999</v>
      </c>
      <c r="Z43" s="28"/>
    </row>
    <row r="44" spans="1:28" ht="12.4" customHeight="1" x14ac:dyDescent="0.2">
      <c r="A44" s="23" t="s">
        <v>25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5.5590799999999998</v>
      </c>
      <c r="P44" s="22">
        <v>19.773419999999998</v>
      </c>
      <c r="Q44" s="22">
        <v>81093.884230000011</v>
      </c>
      <c r="R44" s="22">
        <v>307411.51707999996</v>
      </c>
      <c r="S44" s="22">
        <v>299387.88498999999</v>
      </c>
      <c r="T44" s="22">
        <v>278235.16113000002</v>
      </c>
      <c r="U44" s="22">
        <v>115414.88476999999</v>
      </c>
      <c r="V44" s="22">
        <v>35123.028840000006</v>
      </c>
      <c r="W44" s="22">
        <v>43139.64688</v>
      </c>
      <c r="X44" s="22">
        <v>73421.811269999991</v>
      </c>
      <c r="Z44" s="27"/>
    </row>
    <row r="45" spans="1:28" ht="12.4" customHeight="1" x14ac:dyDescent="0.2">
      <c r="A45" s="23" t="s">
        <v>32</v>
      </c>
      <c r="B45" s="22"/>
      <c r="C45" s="22"/>
      <c r="D45" s="22"/>
      <c r="E45" s="22"/>
      <c r="F45" s="22"/>
      <c r="G45" s="22"/>
      <c r="H45" s="22"/>
      <c r="I45" s="22"/>
      <c r="J45" s="22"/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1892.8356399999998</v>
      </c>
      <c r="V45" s="22">
        <v>1443.5328200000001</v>
      </c>
      <c r="W45" s="22">
        <v>3710.4983999999999</v>
      </c>
      <c r="X45" s="22">
        <v>6123.8939400000008</v>
      </c>
      <c r="Z45" s="27"/>
    </row>
    <row r="46" spans="1:28" ht="12.4" customHeight="1" x14ac:dyDescent="0.2">
      <c r="A46" s="23" t="s">
        <v>26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3106.7038499999999</v>
      </c>
      <c r="L46" s="22">
        <v>14868.434029999999</v>
      </c>
      <c r="M46" s="22">
        <v>22945.398850000001</v>
      </c>
      <c r="N46" s="22">
        <v>42157.466</v>
      </c>
      <c r="O46" s="22">
        <v>59188.593209999999</v>
      </c>
      <c r="P46" s="22">
        <v>63939.980149999996</v>
      </c>
      <c r="Q46" s="22">
        <v>86984.921470000001</v>
      </c>
      <c r="R46" s="22">
        <v>113729.26505</v>
      </c>
      <c r="S46" s="22">
        <v>129273.16318</v>
      </c>
      <c r="T46" s="22">
        <v>158064.53481000001</v>
      </c>
      <c r="U46" s="22">
        <v>185321.73559</v>
      </c>
      <c r="V46" s="22">
        <v>192312.32561</v>
      </c>
      <c r="W46" s="22">
        <v>186080.55755</v>
      </c>
      <c r="X46" s="22">
        <v>164360.75184000001</v>
      </c>
      <c r="Z46" s="27"/>
    </row>
    <row r="47" spans="1:28" ht="12.4" customHeight="1" x14ac:dyDescent="0.2">
      <c r="A47" s="23" t="s">
        <v>38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3574.2610800000002</v>
      </c>
      <c r="V47" s="22">
        <v>3904.1213700000003</v>
      </c>
      <c r="W47" s="22">
        <v>5020.8282499999996</v>
      </c>
      <c r="X47" s="22">
        <v>9145.9699299999993</v>
      </c>
      <c r="Z47" s="27"/>
    </row>
    <row r="48" spans="1:28" ht="4.9000000000000004" customHeight="1" x14ac:dyDescent="0.2">
      <c r="A48" s="29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Z48" s="27"/>
    </row>
    <row r="49" spans="1:27" ht="14.65" customHeight="1" x14ac:dyDescent="0.2">
      <c r="A49" s="3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34"/>
      <c r="W49" s="34"/>
      <c r="X49" s="34" t="s">
        <v>43</v>
      </c>
      <c r="Z49" s="27"/>
    </row>
    <row r="50" spans="1:27" ht="12" customHeight="1" x14ac:dyDescent="0.2">
      <c r="A50" s="32" t="s">
        <v>48</v>
      </c>
    </row>
    <row r="51" spans="1:27" ht="12" customHeight="1" x14ac:dyDescent="0.2">
      <c r="A51" s="33" t="s">
        <v>46</v>
      </c>
    </row>
    <row r="52" spans="1:27" ht="10.15" customHeight="1" x14ac:dyDescent="0.2">
      <c r="A52" s="13" t="s">
        <v>45</v>
      </c>
    </row>
    <row r="53" spans="1:27" s="3" customFormat="1" ht="10.15" customHeight="1" x14ac:dyDescent="0.2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35"/>
      <c r="W53" s="35"/>
      <c r="X53" s="35" t="s">
        <v>42</v>
      </c>
    </row>
    <row r="54" spans="1:27" s="4" customFormat="1" ht="15" customHeight="1" x14ac:dyDescent="0.2">
      <c r="A54" s="14" t="s">
        <v>9</v>
      </c>
      <c r="B54" s="15">
        <v>1995</v>
      </c>
      <c r="C54" s="15">
        <v>1996</v>
      </c>
      <c r="D54" s="15">
        <v>1997</v>
      </c>
      <c r="E54" s="15">
        <v>1998</v>
      </c>
      <c r="F54" s="15">
        <v>1999</v>
      </c>
      <c r="G54" s="15">
        <v>2000</v>
      </c>
      <c r="H54" s="15">
        <v>2001</v>
      </c>
      <c r="I54" s="15">
        <v>2002</v>
      </c>
      <c r="J54" s="15">
        <v>2003</v>
      </c>
      <c r="K54" s="15">
        <v>2004</v>
      </c>
      <c r="L54" s="15">
        <v>2005</v>
      </c>
      <c r="M54" s="15">
        <v>2006</v>
      </c>
      <c r="N54" s="16">
        <v>2007</v>
      </c>
      <c r="O54" s="16">
        <v>2008</v>
      </c>
      <c r="P54" s="16">
        <v>2009</v>
      </c>
      <c r="Q54" s="16">
        <v>2010</v>
      </c>
      <c r="R54" s="16">
        <v>2011</v>
      </c>
      <c r="S54" s="16">
        <v>2012</v>
      </c>
      <c r="T54" s="16">
        <v>2013</v>
      </c>
      <c r="U54" s="16">
        <v>2014</v>
      </c>
      <c r="V54" s="16">
        <v>2015</v>
      </c>
      <c r="W54" s="16">
        <v>2016</v>
      </c>
      <c r="X54" s="16">
        <v>2017</v>
      </c>
    </row>
    <row r="55" spans="1:27" s="4" customFormat="1" ht="12" customHeight="1" x14ac:dyDescent="0.2">
      <c r="A55" s="19" t="s">
        <v>33</v>
      </c>
      <c r="B55" s="20"/>
      <c r="C55" s="20"/>
      <c r="D55" s="20"/>
      <c r="E55" s="20">
        <f t="shared" ref="E55:J55" si="23">+E56+E58</f>
        <v>1209.8406500000001</v>
      </c>
      <c r="F55" s="20">
        <f t="shared" si="23"/>
        <v>3868.37003</v>
      </c>
      <c r="G55" s="20">
        <f t="shared" si="23"/>
        <v>8703.4213500000005</v>
      </c>
      <c r="H55" s="20">
        <f t="shared" si="23"/>
        <v>7773.2080099999994</v>
      </c>
      <c r="I55" s="20">
        <f t="shared" si="23"/>
        <v>7802.9382900000001</v>
      </c>
      <c r="J55" s="20">
        <f t="shared" si="23"/>
        <v>10255.543</v>
      </c>
      <c r="K55" s="20">
        <f>+K56+K58</f>
        <v>64724.057509999999</v>
      </c>
      <c r="L55" s="20">
        <f t="shared" ref="L55:X55" si="24">+L56+L58</f>
        <v>199420.23346000002</v>
      </c>
      <c r="M55" s="20">
        <f t="shared" si="24"/>
        <v>247197.174</v>
      </c>
      <c r="N55" s="20">
        <f t="shared" si="24"/>
        <v>290392.06144999998</v>
      </c>
      <c r="O55" s="20">
        <f t="shared" si="24"/>
        <v>397288.65727000003</v>
      </c>
      <c r="P55" s="20">
        <f t="shared" si="24"/>
        <v>431004.76174000005</v>
      </c>
      <c r="Q55" s="20">
        <f t="shared" si="24"/>
        <v>695629.97279000003</v>
      </c>
      <c r="R55" s="20">
        <f t="shared" si="24"/>
        <v>893297.65130000003</v>
      </c>
      <c r="S55" s="20">
        <f t="shared" si="24"/>
        <v>781049.53735999996</v>
      </c>
      <c r="T55" s="20">
        <f t="shared" si="24"/>
        <v>905219.89170000004</v>
      </c>
      <c r="U55" s="20">
        <f t="shared" si="24"/>
        <v>803887.37057999999</v>
      </c>
      <c r="V55" s="20">
        <f t="shared" ref="V55:W55" si="25">+V56+V58</f>
        <v>303130.79266000004</v>
      </c>
      <c r="W55" s="20">
        <f t="shared" si="25"/>
        <v>280402.93743999995</v>
      </c>
      <c r="X55" s="20">
        <f t="shared" si="24"/>
        <v>391468.71390999999</v>
      </c>
      <c r="AA55" s="2"/>
    </row>
    <row r="56" spans="1:27" ht="10.9" customHeight="1" x14ac:dyDescent="0.2">
      <c r="A56" s="21" t="s">
        <v>5</v>
      </c>
      <c r="B56" s="22">
        <v>0</v>
      </c>
      <c r="C56" s="22">
        <v>0</v>
      </c>
      <c r="D56" s="22">
        <v>0</v>
      </c>
      <c r="E56" s="22">
        <v>1209.8406500000001</v>
      </c>
      <c r="F56" s="22">
        <v>3868.37003</v>
      </c>
      <c r="G56" s="22">
        <v>8703.4213500000005</v>
      </c>
      <c r="H56" s="22">
        <v>7773.2080099999994</v>
      </c>
      <c r="I56" s="22">
        <v>7802.9382900000001</v>
      </c>
      <c r="J56" s="22">
        <v>10255.543</v>
      </c>
      <c r="K56" s="22">
        <f>+K57</f>
        <v>14960.41612</v>
      </c>
      <c r="L56" s="22">
        <f t="shared" ref="L56:X56" si="26">+L57</f>
        <v>22876.773399999998</v>
      </c>
      <c r="M56" s="22">
        <f t="shared" si="26"/>
        <v>25826.313679999999</v>
      </c>
      <c r="N56" s="22">
        <f t="shared" si="26"/>
        <v>30337.576379999999</v>
      </c>
      <c r="O56" s="22">
        <f t="shared" si="26"/>
        <v>48122.383329999997</v>
      </c>
      <c r="P56" s="22">
        <f t="shared" si="26"/>
        <v>21182.823840000001</v>
      </c>
      <c r="Q56" s="22">
        <f t="shared" si="26"/>
        <v>29148.424070000001</v>
      </c>
      <c r="R56" s="22">
        <f t="shared" si="26"/>
        <v>44556.407639999998</v>
      </c>
      <c r="S56" s="22">
        <f t="shared" si="26"/>
        <v>44232.436329999997</v>
      </c>
      <c r="T56" s="22">
        <f t="shared" si="26"/>
        <v>37678.607240000005</v>
      </c>
      <c r="U56" s="22">
        <f t="shared" si="26"/>
        <v>31220.745300000002</v>
      </c>
      <c r="V56" s="22">
        <f t="shared" si="26"/>
        <v>11328.720029999999</v>
      </c>
      <c r="W56" s="22">
        <f t="shared" si="26"/>
        <v>5687.1311500000002</v>
      </c>
      <c r="X56" s="22">
        <f t="shared" si="26"/>
        <v>6439.5947100000003</v>
      </c>
      <c r="Z56" s="27"/>
    </row>
    <row r="57" spans="1:27" ht="10.9" customHeight="1" x14ac:dyDescent="0.2">
      <c r="A57" s="23" t="s">
        <v>24</v>
      </c>
      <c r="B57" s="22">
        <v>0</v>
      </c>
      <c r="C57" s="22">
        <v>0</v>
      </c>
      <c r="D57" s="22">
        <v>0</v>
      </c>
      <c r="E57" s="22">
        <v>1209.8406500000001</v>
      </c>
      <c r="F57" s="22">
        <v>3868.37003</v>
      </c>
      <c r="G57" s="22">
        <v>8703.4213500000005</v>
      </c>
      <c r="H57" s="22">
        <v>7773.2080099999994</v>
      </c>
      <c r="I57" s="22">
        <v>7802.9382900000001</v>
      </c>
      <c r="J57" s="22">
        <v>10255.543</v>
      </c>
      <c r="K57" s="22">
        <v>14960.41612</v>
      </c>
      <c r="L57" s="22">
        <v>22876.773399999998</v>
      </c>
      <c r="M57" s="22">
        <v>25826.313679999999</v>
      </c>
      <c r="N57" s="22">
        <v>30337.576379999999</v>
      </c>
      <c r="O57" s="22">
        <v>48122.383329999997</v>
      </c>
      <c r="P57" s="22">
        <v>21182.823840000001</v>
      </c>
      <c r="Q57" s="22">
        <v>29148.424070000001</v>
      </c>
      <c r="R57" s="22">
        <v>44556.407639999998</v>
      </c>
      <c r="S57" s="22">
        <v>44232.436329999997</v>
      </c>
      <c r="T57" s="22">
        <v>37678.607240000005</v>
      </c>
      <c r="U57" s="22">
        <v>31220.745300000002</v>
      </c>
      <c r="V57" s="22">
        <v>11328.720029999999</v>
      </c>
      <c r="W57" s="22">
        <v>5687.1311500000002</v>
      </c>
      <c r="X57" s="22">
        <v>6439.5947100000003</v>
      </c>
      <c r="Z57" s="27"/>
    </row>
    <row r="58" spans="1:27" ht="10.9" customHeight="1" x14ac:dyDescent="0.2">
      <c r="A58" s="21" t="s">
        <v>6</v>
      </c>
      <c r="B58" s="22">
        <f t="shared" ref="B58:J58" si="27">SUM(B59:B61)</f>
        <v>0</v>
      </c>
      <c r="C58" s="22">
        <f t="shared" si="27"/>
        <v>0</v>
      </c>
      <c r="D58" s="22">
        <f t="shared" si="27"/>
        <v>0</v>
      </c>
      <c r="E58" s="22">
        <f t="shared" si="27"/>
        <v>0</v>
      </c>
      <c r="F58" s="22">
        <f t="shared" si="27"/>
        <v>0</v>
      </c>
      <c r="G58" s="22">
        <f t="shared" si="27"/>
        <v>0</v>
      </c>
      <c r="H58" s="22">
        <f t="shared" si="27"/>
        <v>0</v>
      </c>
      <c r="I58" s="22">
        <f t="shared" si="27"/>
        <v>0</v>
      </c>
      <c r="J58" s="22">
        <f t="shared" si="27"/>
        <v>0</v>
      </c>
      <c r="K58" s="22">
        <f t="shared" ref="K58:O58" si="28">SUM(K59:K61)</f>
        <v>49763.641389999997</v>
      </c>
      <c r="L58" s="22">
        <f t="shared" si="28"/>
        <v>176543.46006000001</v>
      </c>
      <c r="M58" s="22">
        <f t="shared" si="28"/>
        <v>221370.86032000001</v>
      </c>
      <c r="N58" s="22">
        <f t="shared" si="28"/>
        <v>260054.48507</v>
      </c>
      <c r="O58" s="22">
        <f t="shared" si="28"/>
        <v>349166.27394000004</v>
      </c>
      <c r="P58" s="22">
        <f>SUM(P59:P61)</f>
        <v>409821.93790000002</v>
      </c>
      <c r="Q58" s="22">
        <f>SUM(Q59:Q61)</f>
        <v>666481.54872000008</v>
      </c>
      <c r="R58" s="22">
        <f>SUM(R59:R61)</f>
        <v>848741.24366000004</v>
      </c>
      <c r="S58" s="22">
        <f>SUM(S59:S61)</f>
        <v>736817.10103000002</v>
      </c>
      <c r="T58" s="22">
        <f t="shared" ref="T58" si="29">SUM(T59:T61)</f>
        <v>867541.28446</v>
      </c>
      <c r="U58" s="22">
        <f>SUM(U59:U61)</f>
        <v>772666.62528000004</v>
      </c>
      <c r="V58" s="22">
        <f>SUM(V59:V61)</f>
        <v>291802.07263000001</v>
      </c>
      <c r="W58" s="22">
        <f>SUM(W59:W61)</f>
        <v>274715.80628999998</v>
      </c>
      <c r="X58" s="22">
        <f>SUM(X59:X61)</f>
        <v>385029.11920000002</v>
      </c>
      <c r="Z58" s="27"/>
    </row>
    <row r="59" spans="1:27" ht="10.9" customHeight="1" x14ac:dyDescent="0.2">
      <c r="A59" s="23" t="s">
        <v>25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54406.663690000001</v>
      </c>
      <c r="P59" s="22">
        <v>203084.27731</v>
      </c>
      <c r="Q59" s="22">
        <v>287677.72023000004</v>
      </c>
      <c r="R59" s="22">
        <v>388051.96006000001</v>
      </c>
      <c r="S59" s="22">
        <v>341595.18479999999</v>
      </c>
      <c r="T59" s="22">
        <v>342509.75988999999</v>
      </c>
      <c r="U59" s="22">
        <v>312477.74330999999</v>
      </c>
      <c r="V59" s="22">
        <v>107484.90442000001</v>
      </c>
      <c r="W59" s="22">
        <v>101263.14817</v>
      </c>
      <c r="X59" s="22">
        <v>148769.05697000001</v>
      </c>
      <c r="Z59" s="27"/>
    </row>
    <row r="60" spans="1:27" ht="10.9" customHeight="1" x14ac:dyDescent="0.2">
      <c r="A60" s="23" t="s">
        <v>32</v>
      </c>
      <c r="B60" s="22"/>
      <c r="C60" s="22"/>
      <c r="D60" s="22"/>
      <c r="E60" s="22"/>
      <c r="F60" s="22"/>
      <c r="G60" s="22"/>
      <c r="H60" s="22"/>
      <c r="I60" s="22"/>
      <c r="J60" s="22"/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4484.4385599999996</v>
      </c>
      <c r="V60" s="22">
        <v>2237.9091800000001</v>
      </c>
      <c r="W60" s="22">
        <v>4374.2735000000002</v>
      </c>
      <c r="X60" s="22">
        <v>6851.8843299999999</v>
      </c>
      <c r="Z60" s="27"/>
    </row>
    <row r="61" spans="1:27" ht="12" customHeight="1" x14ac:dyDescent="0.2">
      <c r="A61" s="23" t="s">
        <v>26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49763.641389999997</v>
      </c>
      <c r="L61" s="22">
        <v>176543.46006000001</v>
      </c>
      <c r="M61" s="22">
        <v>221370.86032000001</v>
      </c>
      <c r="N61" s="22">
        <v>260054.48507</v>
      </c>
      <c r="O61" s="22">
        <v>294759.61025000003</v>
      </c>
      <c r="P61" s="22">
        <v>206737.66059000001</v>
      </c>
      <c r="Q61" s="22">
        <v>378803.82848999999</v>
      </c>
      <c r="R61" s="22">
        <v>460689.28360000002</v>
      </c>
      <c r="S61" s="22">
        <v>395221.91623000003</v>
      </c>
      <c r="T61" s="22">
        <v>525031.52457000001</v>
      </c>
      <c r="U61" s="22">
        <v>455704.44341000001</v>
      </c>
      <c r="V61" s="22">
        <v>182079.25903000002</v>
      </c>
      <c r="W61" s="22">
        <v>169078.38462</v>
      </c>
      <c r="X61" s="22">
        <v>229408.17790000001</v>
      </c>
      <c r="Z61" s="27"/>
    </row>
    <row r="62" spans="1:27" s="4" customFormat="1" ht="12" customHeight="1" x14ac:dyDescent="0.2">
      <c r="A62" s="19" t="s">
        <v>39</v>
      </c>
      <c r="B62" s="20" t="e">
        <f>+B63+B68+#REF!</f>
        <v>#REF!</v>
      </c>
      <c r="C62" s="20" t="e">
        <f>+C63+C68+#REF!</f>
        <v>#REF!</v>
      </c>
      <c r="D62" s="20" t="e">
        <f>+D63+D68+#REF!</f>
        <v>#REF!</v>
      </c>
      <c r="E62" s="20" t="e">
        <f>+E63+E68+#REF!</f>
        <v>#REF!</v>
      </c>
      <c r="F62" s="20" t="e">
        <f>+F63+F68+#REF!</f>
        <v>#REF!</v>
      </c>
      <c r="G62" s="20" t="e">
        <f>+G63+G68+#REF!</f>
        <v>#REF!</v>
      </c>
      <c r="H62" s="20" t="e">
        <f>+H63+H68+#REF!</f>
        <v>#REF!</v>
      </c>
      <c r="I62" s="20" t="e">
        <f>+I63+I68+#REF!</f>
        <v>#REF!</v>
      </c>
      <c r="J62" s="20" t="e">
        <f>+J63+J68+#REF!</f>
        <v>#REF!</v>
      </c>
      <c r="K62" s="20">
        <f>+K63</f>
        <v>4.10785</v>
      </c>
      <c r="L62" s="20">
        <f t="shared" ref="L62:X65" si="30">+L63</f>
        <v>5.5937799999999998</v>
      </c>
      <c r="M62" s="20">
        <f t="shared" si="30"/>
        <v>0</v>
      </c>
      <c r="N62" s="20">
        <f t="shared" si="30"/>
        <v>5.2596999999999996</v>
      </c>
      <c r="O62" s="20">
        <f t="shared" si="30"/>
        <v>15.287649999999999</v>
      </c>
      <c r="P62" s="20">
        <f t="shared" si="30"/>
        <v>6.3080600000000002</v>
      </c>
      <c r="Q62" s="20">
        <f t="shared" si="30"/>
        <v>6.4165400000000004</v>
      </c>
      <c r="R62" s="20">
        <f t="shared" si="30"/>
        <v>0</v>
      </c>
      <c r="S62" s="20">
        <f t="shared" si="30"/>
        <v>0</v>
      </c>
      <c r="T62" s="20">
        <f t="shared" si="30"/>
        <v>0</v>
      </c>
      <c r="U62" s="20">
        <f t="shared" si="30"/>
        <v>0</v>
      </c>
      <c r="V62" s="20">
        <f t="shared" si="30"/>
        <v>1.3853499999999999</v>
      </c>
      <c r="W62" s="20">
        <f>+W63+W65</f>
        <v>24.621210000000001</v>
      </c>
      <c r="X62" s="20">
        <f>+X63+X65</f>
        <v>0</v>
      </c>
      <c r="Z62" s="26"/>
      <c r="AA62" s="2"/>
    </row>
    <row r="63" spans="1:27" ht="10.9" customHeight="1" x14ac:dyDescent="0.2">
      <c r="A63" s="21" t="s">
        <v>5</v>
      </c>
      <c r="B63" s="22"/>
      <c r="C63" s="22"/>
      <c r="D63" s="22"/>
      <c r="E63" s="22"/>
      <c r="F63" s="22"/>
      <c r="G63" s="22"/>
      <c r="H63" s="22"/>
      <c r="I63" s="22"/>
      <c r="J63" s="22"/>
      <c r="K63" s="22">
        <f>+K64</f>
        <v>4.10785</v>
      </c>
      <c r="L63" s="22">
        <f t="shared" si="30"/>
        <v>5.5937799999999998</v>
      </c>
      <c r="M63" s="22">
        <f t="shared" si="30"/>
        <v>0</v>
      </c>
      <c r="N63" s="22">
        <f t="shared" si="30"/>
        <v>5.2596999999999996</v>
      </c>
      <c r="O63" s="22">
        <f t="shared" si="30"/>
        <v>15.287649999999999</v>
      </c>
      <c r="P63" s="22">
        <f t="shared" si="30"/>
        <v>6.3080600000000002</v>
      </c>
      <c r="Q63" s="22">
        <f t="shared" si="30"/>
        <v>6.4165400000000004</v>
      </c>
      <c r="R63" s="22">
        <f t="shared" si="30"/>
        <v>0</v>
      </c>
      <c r="S63" s="22">
        <f t="shared" si="30"/>
        <v>0</v>
      </c>
      <c r="T63" s="22">
        <f t="shared" si="30"/>
        <v>0</v>
      </c>
      <c r="U63" s="22">
        <f t="shared" si="30"/>
        <v>0</v>
      </c>
      <c r="V63" s="22">
        <f t="shared" si="30"/>
        <v>1.3853499999999999</v>
      </c>
      <c r="W63" s="22">
        <f t="shared" si="30"/>
        <v>4.4828100000000006</v>
      </c>
      <c r="X63" s="22">
        <f t="shared" si="30"/>
        <v>0</v>
      </c>
      <c r="Z63" s="27"/>
    </row>
    <row r="64" spans="1:27" ht="10.9" customHeight="1" x14ac:dyDescent="0.2">
      <c r="A64" s="23" t="s">
        <v>24</v>
      </c>
      <c r="B64" s="22"/>
      <c r="C64" s="22"/>
      <c r="D64" s="22"/>
      <c r="E64" s="22"/>
      <c r="F64" s="22"/>
      <c r="G64" s="22"/>
      <c r="H64" s="22"/>
      <c r="I64" s="22"/>
      <c r="J64" s="22"/>
      <c r="K64" s="22">
        <v>4.10785</v>
      </c>
      <c r="L64" s="22">
        <v>5.5937799999999998</v>
      </c>
      <c r="M64" s="22">
        <v>0</v>
      </c>
      <c r="N64" s="22">
        <v>5.2596999999999996</v>
      </c>
      <c r="O64" s="22">
        <v>15.287649999999999</v>
      </c>
      <c r="P64" s="22">
        <v>6.3080600000000002</v>
      </c>
      <c r="Q64" s="22">
        <v>6.4165400000000004</v>
      </c>
      <c r="R64" s="22">
        <v>0</v>
      </c>
      <c r="S64" s="22">
        <v>0</v>
      </c>
      <c r="T64" s="22">
        <v>0</v>
      </c>
      <c r="U64" s="22">
        <v>0</v>
      </c>
      <c r="V64" s="22">
        <v>1.3853499999999999</v>
      </c>
      <c r="W64" s="22">
        <v>4.4828100000000006</v>
      </c>
      <c r="X64" s="22">
        <v>0</v>
      </c>
      <c r="Z64" s="27"/>
    </row>
    <row r="65" spans="1:26" ht="10.9" customHeight="1" x14ac:dyDescent="0.2">
      <c r="A65" s="21" t="s">
        <v>1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>
        <v>0</v>
      </c>
      <c r="T65" s="22">
        <v>0</v>
      </c>
      <c r="U65" s="22">
        <v>0</v>
      </c>
      <c r="V65" s="22">
        <f t="shared" si="30"/>
        <v>0</v>
      </c>
      <c r="W65" s="22">
        <f t="shared" si="30"/>
        <v>20.138400000000001</v>
      </c>
      <c r="X65" s="22">
        <f t="shared" si="30"/>
        <v>0</v>
      </c>
      <c r="Z65" s="27"/>
    </row>
    <row r="66" spans="1:26" ht="10.9" customHeight="1" x14ac:dyDescent="0.2">
      <c r="A66" s="23" t="s">
        <v>15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>
        <v>0</v>
      </c>
      <c r="T66" s="22">
        <v>0</v>
      </c>
      <c r="U66" s="22">
        <v>0</v>
      </c>
      <c r="V66" s="22">
        <v>0</v>
      </c>
      <c r="W66" s="22">
        <v>20.138400000000001</v>
      </c>
      <c r="X66" s="22">
        <v>0</v>
      </c>
      <c r="Z66" s="27"/>
    </row>
    <row r="67" spans="1:26" ht="4.9000000000000004" customHeight="1" x14ac:dyDescent="0.2">
      <c r="A67" s="12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1:26" ht="10.9" customHeight="1" x14ac:dyDescent="0.2">
      <c r="A68" s="36" t="s">
        <v>49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</row>
    <row r="69" spans="1:26" ht="9" customHeight="1" x14ac:dyDescent="0.2">
      <c r="A69" s="38" t="s">
        <v>40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</row>
    <row r="70" spans="1:26" ht="30" customHeight="1" x14ac:dyDescent="0.2">
      <c r="A70" s="43" t="s">
        <v>44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</row>
    <row r="71" spans="1:26" ht="30" customHeight="1" x14ac:dyDescent="0.2">
      <c r="A71" s="41" t="s">
        <v>50</v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</row>
    <row r="72" spans="1:26" ht="9" customHeight="1" x14ac:dyDescent="0.2">
      <c r="A72" s="40" t="s">
        <v>41</v>
      </c>
    </row>
    <row r="73" spans="1:26" ht="9" customHeight="1" x14ac:dyDescent="0.2">
      <c r="A73" s="8"/>
      <c r="B73" s="5"/>
      <c r="C73" s="5"/>
      <c r="D73" s="5"/>
      <c r="E73" s="5"/>
      <c r="F73" s="5"/>
      <c r="G73" s="5"/>
    </row>
    <row r="74" spans="1:26" ht="9" customHeight="1" x14ac:dyDescent="0.2">
      <c r="A74" s="8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25"/>
      <c r="V74" s="25"/>
      <c r="W74" s="25"/>
      <c r="X74" s="25"/>
    </row>
    <row r="75" spans="1:26" ht="9" customHeight="1" x14ac:dyDescent="0.2">
      <c r="A75" s="8"/>
      <c r="B75" s="5"/>
      <c r="C75" s="5"/>
      <c r="D75" s="5"/>
      <c r="E75" s="5"/>
      <c r="F75" s="5"/>
      <c r="G75" s="5"/>
    </row>
    <row r="76" spans="1:26" ht="9" customHeight="1" x14ac:dyDescent="0.2">
      <c r="A76" s="8"/>
      <c r="B76" s="5"/>
      <c r="C76" s="5"/>
      <c r="D76" s="5"/>
      <c r="E76" s="5"/>
      <c r="F76" s="5"/>
      <c r="G76" s="5"/>
    </row>
    <row r="77" spans="1:26" ht="9" customHeight="1" x14ac:dyDescent="0.2">
      <c r="A77" s="8"/>
      <c r="B77" s="5"/>
      <c r="C77" s="5"/>
      <c r="D77" s="5"/>
      <c r="E77" s="5"/>
      <c r="F77" s="5"/>
      <c r="G77" s="5"/>
    </row>
    <row r="78" spans="1:26" ht="9" customHeight="1" x14ac:dyDescent="0.2">
      <c r="A78" s="8"/>
      <c r="B78" s="5"/>
      <c r="C78" s="5"/>
      <c r="D78" s="5"/>
      <c r="E78" s="5"/>
      <c r="F78" s="5"/>
      <c r="G78" s="5"/>
    </row>
    <row r="79" spans="1:26" ht="9" customHeight="1" x14ac:dyDescent="0.2">
      <c r="A79" s="8"/>
      <c r="B79" s="5"/>
      <c r="C79" s="5"/>
      <c r="D79" s="5"/>
      <c r="E79" s="5"/>
      <c r="F79" s="5"/>
      <c r="G79" s="5"/>
    </row>
    <row r="80" spans="1:26" ht="9" customHeight="1" x14ac:dyDescent="0.2">
      <c r="A80" s="8"/>
      <c r="B80" s="5"/>
      <c r="C80" s="5"/>
      <c r="D80" s="5"/>
      <c r="E80" s="5"/>
      <c r="F80" s="5"/>
      <c r="G80" s="5"/>
    </row>
    <row r="81" spans="1:7" ht="9" customHeight="1" x14ac:dyDescent="0.2">
      <c r="A81" s="8"/>
      <c r="B81" s="5"/>
      <c r="C81" s="5"/>
      <c r="D81" s="5"/>
      <c r="E81" s="5"/>
      <c r="F81" s="5"/>
      <c r="G81" s="5"/>
    </row>
    <row r="82" spans="1:7" ht="9" customHeight="1" x14ac:dyDescent="0.2">
      <c r="A82" s="8"/>
      <c r="B82" s="5"/>
      <c r="C82" s="5"/>
      <c r="D82" s="5"/>
      <c r="E82" s="5"/>
      <c r="F82" s="5"/>
      <c r="G82" s="5"/>
    </row>
    <row r="83" spans="1:7" ht="9" customHeight="1" x14ac:dyDescent="0.2">
      <c r="A83" s="8"/>
      <c r="B83" s="5"/>
      <c r="C83" s="5"/>
      <c r="D83" s="5"/>
      <c r="E83" s="5"/>
      <c r="F83" s="5"/>
      <c r="G83" s="5"/>
    </row>
    <row r="84" spans="1:7" ht="9" customHeight="1" x14ac:dyDescent="0.2">
      <c r="A84" s="8"/>
      <c r="B84" s="5"/>
      <c r="C84" s="5"/>
      <c r="D84" s="5"/>
      <c r="E84" s="5"/>
      <c r="F84" s="5"/>
      <c r="G84" s="5"/>
    </row>
    <row r="85" spans="1:7" ht="9" customHeight="1" x14ac:dyDescent="0.2">
      <c r="A85" s="8"/>
      <c r="B85" s="5"/>
      <c r="C85" s="5"/>
      <c r="D85" s="5"/>
      <c r="E85" s="5"/>
      <c r="F85" s="5"/>
      <c r="G85" s="5"/>
    </row>
    <row r="86" spans="1:7" ht="9" customHeight="1" x14ac:dyDescent="0.2">
      <c r="A86" s="8"/>
      <c r="B86" s="5"/>
      <c r="C86" s="5"/>
      <c r="D86" s="5"/>
      <c r="E86" s="5"/>
      <c r="F86" s="5"/>
      <c r="G86" s="5"/>
    </row>
    <row r="87" spans="1:7" ht="9" customHeight="1" x14ac:dyDescent="0.2">
      <c r="A87" s="8"/>
      <c r="B87" s="5"/>
      <c r="C87" s="5"/>
      <c r="D87" s="5"/>
      <c r="E87" s="5"/>
      <c r="F87" s="5"/>
      <c r="G87" s="5"/>
    </row>
    <row r="88" spans="1:7" ht="9" customHeight="1" x14ac:dyDescent="0.2">
      <c r="A88" s="8"/>
      <c r="B88" s="5"/>
      <c r="C88" s="5"/>
      <c r="D88" s="5"/>
      <c r="E88" s="5"/>
      <c r="F88" s="5"/>
      <c r="G88" s="5"/>
    </row>
    <row r="89" spans="1:7" ht="9" customHeight="1" x14ac:dyDescent="0.2">
      <c r="A89" s="8"/>
      <c r="B89" s="5"/>
      <c r="C89" s="5"/>
      <c r="D89" s="5"/>
      <c r="E89" s="5"/>
      <c r="F89" s="5"/>
      <c r="G89" s="5"/>
    </row>
    <row r="90" spans="1:7" ht="9" customHeight="1" x14ac:dyDescent="0.2">
      <c r="A90" s="8"/>
      <c r="B90" s="5"/>
      <c r="C90" s="5"/>
      <c r="D90" s="5"/>
      <c r="E90" s="5"/>
      <c r="F90" s="5"/>
      <c r="G90" s="5"/>
    </row>
    <row r="92" spans="1:7" ht="12.75" x14ac:dyDescent="0.2">
      <c r="A92" s="7" t="s">
        <v>8</v>
      </c>
    </row>
  </sheetData>
  <mergeCells count="2">
    <mergeCell ref="A71:X71"/>
    <mergeCell ref="A70:X70"/>
  </mergeCells>
  <phoneticPr fontId="0" type="noConversion"/>
  <printOptions horizontalCentered="1"/>
  <pageMargins left="1.9685039370078741" right="1.9685039370078741" top="0.98425196850393704" bottom="2.9527559055118111" header="0" footer="0"/>
  <pageSetup paperSize="9" orientation="portrait" r:id="rId1"/>
  <headerFooter alignWithMargins="0"/>
  <rowBreaks count="1" manualBreakCount="1">
    <brk id="49" max="16383" man="1"/>
  </rowBreaks>
  <colBreaks count="1" manualBreakCount="1">
    <brk id="24" max="1048575" man="1"/>
  </colBreaks>
  <ignoredErrors>
    <ignoredError sqref="N25:Q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1555</vt:lpstr>
      <vt:lpstr>'1555'!Área_de_impresión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2018-06-26T20:26:58Z</cp:lastPrinted>
  <dcterms:created xsi:type="dcterms:W3CDTF">2003-11-20T21:27:21Z</dcterms:created>
  <dcterms:modified xsi:type="dcterms:W3CDTF">2018-11-20T16:50:09Z</dcterms:modified>
</cp:coreProperties>
</file>