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75" windowWidth="17130" windowHeight="6885"/>
  </bookViews>
  <sheets>
    <sheet name="1550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'1550'!$A$1:$R$40</definedName>
    <definedName name="cartera" hidden="1">255</definedName>
  </definedNames>
  <calcPr calcId="152511"/>
</workbook>
</file>

<file path=xl/calcChain.xml><?xml version="1.0" encoding="utf-8"?>
<calcChain xmlns="http://schemas.openxmlformats.org/spreadsheetml/2006/main">
  <c r="N15" i="1" l="1"/>
  <c r="M15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M26" i="1"/>
  <c r="M16" i="1"/>
  <c r="M33" i="1"/>
  <c r="M19" i="1"/>
  <c r="R11" i="1"/>
  <c r="R8" i="1"/>
  <c r="R13" i="1"/>
  <c r="R10" i="1"/>
  <c r="R9" i="1"/>
  <c r="N33" i="1"/>
  <c r="N26" i="1"/>
  <c r="N16" i="1"/>
  <c r="Q33" i="1"/>
  <c r="Q26" i="1"/>
  <c r="Q32" i="1" s="1"/>
  <c r="Q15" i="1" s="1"/>
  <c r="Q19" i="1"/>
  <c r="Q16" i="1"/>
  <c r="Q13" i="1"/>
  <c r="Q12" i="1"/>
  <c r="Q11" i="1"/>
  <c r="Q10" i="1"/>
  <c r="Q9" i="1"/>
  <c r="Q8" i="1"/>
  <c r="Q7" i="1" l="1"/>
  <c r="P10" i="1"/>
  <c r="M7" i="1"/>
  <c r="P19" i="1" l="1"/>
  <c r="O19" i="1"/>
  <c r="N19" i="1"/>
  <c r="R33" i="1" l="1"/>
  <c r="P33" i="1"/>
  <c r="O32" i="1"/>
  <c r="O15" i="1" s="1"/>
  <c r="R26" i="1"/>
  <c r="R32" i="1" s="1"/>
  <c r="R15" i="1" s="1"/>
  <c r="P26" i="1"/>
  <c r="P32" i="1" s="1"/>
  <c r="P15" i="1" s="1"/>
  <c r="R19" i="1"/>
  <c r="R16" i="1"/>
  <c r="P16" i="1"/>
  <c r="P13" i="1"/>
  <c r="R12" i="1"/>
  <c r="P12" i="1"/>
  <c r="P11" i="1"/>
  <c r="P9" i="1"/>
  <c r="P8" i="1"/>
  <c r="P7" i="1" l="1"/>
  <c r="R7" i="1"/>
  <c r="N7" i="1"/>
  <c r="O7" i="1"/>
</calcChain>
</file>

<file path=xl/sharedStrings.xml><?xml version="1.0" encoding="utf-8"?>
<sst xmlns="http://schemas.openxmlformats.org/spreadsheetml/2006/main" count="37" uniqueCount="20">
  <si>
    <t>Planta / Producto</t>
  </si>
  <si>
    <t>Total</t>
  </si>
  <si>
    <t>Butano</t>
  </si>
  <si>
    <t>Destilados medios para mezcla</t>
  </si>
  <si>
    <t>Gasolina Natural</t>
  </si>
  <si>
    <t>Gas Licuado de Petróleo</t>
  </si>
  <si>
    <t>Petróleo Diesel 2</t>
  </si>
  <si>
    <t>Propano</t>
  </si>
  <si>
    <t>Solvente Light EEPSA</t>
  </si>
  <si>
    <t>Aguaytía</t>
  </si>
  <si>
    <t>EEPSA/GMP</t>
  </si>
  <si>
    <t>Pluspetrol Perú Corporation</t>
  </si>
  <si>
    <t>Petróleo Diésel 2</t>
  </si>
  <si>
    <t>Procesadora de Gas Pariñas</t>
  </si>
  <si>
    <t>Fuente: Ministerio de Energía y Minas - Dirección General de Hidrocarburos.</t>
  </si>
  <si>
    <r>
      <rPr>
        <sz val="7"/>
        <rFont val="Arial Narrow"/>
        <family val="2"/>
      </rPr>
      <t>EEPSA/GMP:</t>
    </r>
    <r>
      <rPr>
        <b/>
        <sz val="7"/>
        <rFont val="Arial Narrow"/>
        <family val="2"/>
      </rPr>
      <t xml:space="preserve"> </t>
    </r>
    <r>
      <rPr>
        <sz val="7"/>
        <rFont val="Arial Narrow"/>
        <family val="2"/>
      </rPr>
      <t>Empresa Eléctrica Piura S.A. / Graña y Montero Petrolera.</t>
    </r>
  </si>
  <si>
    <t xml:space="preserve">      (Miles de Barriles)</t>
  </si>
  <si>
    <t>Condensados de Gas Natural</t>
  </si>
  <si>
    <t>15.50   PRODUCCIÓN DE LÍQUIDOS DE GAS NATURAL, SEGÚN PLANTA DE</t>
  </si>
  <si>
    <t xml:space="preserve">            PROCESAMIENTO,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</si>
</sst>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#\ ##0.0;0;&quot;-&quot;"/>
    <numFmt numFmtId="165" formatCode="#\ ##0.0"/>
    <numFmt numFmtId="166" formatCode="0.0"/>
    <numFmt numFmtId="167" formatCode="#####\ ##0.0;0.0000;&quot;-&quot;"/>
    <numFmt numFmtId="168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b/>
      <sz val="9"/>
      <name val="Arial Narrow"/>
      <family val="2"/>
    </font>
    <font>
      <i/>
      <sz val="7"/>
      <name val="Arial Narrow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7"/>
      <name val="Times New Roman"/>
      <family val="1"/>
    </font>
    <font>
      <b/>
      <sz val="8"/>
      <name val="Calibri"/>
      <family val="2"/>
      <scheme val="minor"/>
    </font>
    <font>
      <b/>
      <i/>
      <sz val="7"/>
      <name val="Arial Narrow"/>
      <family val="2"/>
    </font>
    <font>
      <sz val="7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1" fontId="12" fillId="0" borderId="0"/>
    <xf numFmtId="16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</cellStyleXfs>
  <cellXfs count="37">
    <xf numFmtId="0" fontId="0" fillId="0" borderId="0" xfId="0"/>
    <xf numFmtId="0" fontId="2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5" fillId="0" borderId="0" xfId="1" quotePrefix="1" applyFont="1" applyAlignment="1" applyProtection="1">
      <alignment horizontal="left" vertical="center" indent="2"/>
    </xf>
    <xf numFmtId="0" fontId="6" fillId="0" borderId="1" xfId="1" quotePrefix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4" xfId="1" applyFont="1" applyFill="1" applyBorder="1" applyAlignment="1" applyProtection="1">
      <alignment horizontal="left" vertical="center"/>
    </xf>
    <xf numFmtId="164" fontId="7" fillId="0" borderId="0" xfId="2" applyNumberFormat="1" applyFont="1" applyFill="1" applyBorder="1" applyAlignment="1" applyProtection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5" fillId="0" borderId="4" xfId="1" applyFont="1" applyFill="1" applyBorder="1" applyAlignment="1" applyProtection="1">
      <alignment horizontal="left" vertical="center" indent="1"/>
    </xf>
    <xf numFmtId="164" fontId="5" fillId="0" borderId="0" xfId="2" applyNumberFormat="1" applyFont="1" applyBorder="1" applyAlignment="1" applyProtection="1">
      <alignment horizontal="right" vertical="center"/>
    </xf>
    <xf numFmtId="0" fontId="5" fillId="0" borderId="0" xfId="2" applyNumberFormat="1" applyFont="1" applyBorder="1" applyAlignment="1" applyProtection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4" fontId="5" fillId="0" borderId="0" xfId="2" applyNumberFormat="1" applyFont="1" applyFill="1" applyBorder="1" applyAlignment="1" applyProtection="1">
      <alignment horizontal="right" vertical="center"/>
    </xf>
    <xf numFmtId="2" fontId="5" fillId="0" borderId="0" xfId="2" applyNumberFormat="1" applyFont="1" applyBorder="1" applyAlignment="1" applyProtection="1">
      <alignment horizontal="right" vertical="center"/>
    </xf>
    <xf numFmtId="164" fontId="7" fillId="0" borderId="0" xfId="2" applyNumberFormat="1" applyFont="1" applyBorder="1" applyAlignment="1" applyProtection="1">
      <alignment horizontal="right" vertical="center"/>
    </xf>
    <xf numFmtId="0" fontId="9" fillId="0" borderId="0" xfId="1" applyFont="1" applyAlignment="1">
      <alignment horizontal="right" vertical="center"/>
    </xf>
    <xf numFmtId="167" fontId="5" fillId="0" borderId="0" xfId="2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6" fillId="0" borderId="0" xfId="1" quotePrefix="1" applyFont="1" applyBorder="1" applyAlignment="1" applyProtection="1">
      <alignment horizontal="left"/>
    </xf>
  </cellXfs>
  <cellStyles count="9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41" xfId="2"/>
    <cellStyle name="Normal_IEC120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X43"/>
  <sheetViews>
    <sheetView showGridLines="0" showZeros="0" tabSelected="1" zoomScale="110" zoomScaleNormal="110" zoomScaleSheetLayoutView="130" workbookViewId="0"/>
  </sheetViews>
  <sheetFormatPr baseColWidth="10" defaultColWidth="9.7109375" defaultRowHeight="12.75" x14ac:dyDescent="0.25"/>
  <cols>
    <col min="1" max="1" width="18.7109375" style="35" customWidth="1"/>
    <col min="2" max="7" width="5.42578125" style="2" hidden="1" customWidth="1"/>
    <col min="8" max="10" width="6.28515625" style="3" hidden="1" customWidth="1"/>
    <col min="11" max="12" width="6.7109375" style="3" hidden="1" customWidth="1"/>
    <col min="13" max="13" width="7.140625" style="3" hidden="1" customWidth="1"/>
    <col min="14" max="18" width="7.140625" style="3" customWidth="1"/>
    <col min="19" max="19" width="9.7109375" style="4"/>
    <col min="20" max="20" width="10" style="24" bestFit="1" customWidth="1"/>
    <col min="21" max="24" width="9.7109375" style="24"/>
    <col min="25" max="16384" width="9.7109375" style="2"/>
  </cols>
  <sheetData>
    <row r="1" spans="1:24" ht="12" customHeight="1" x14ac:dyDescent="0.25">
      <c r="A1" s="1" t="s">
        <v>18</v>
      </c>
    </row>
    <row r="2" spans="1:24" ht="9.9499999999999993" customHeight="1" x14ac:dyDescent="0.25">
      <c r="A2" s="5" t="s">
        <v>19</v>
      </c>
      <c r="F2" s="6"/>
      <c r="G2" s="6"/>
    </row>
    <row r="3" spans="1:24" ht="9.9499999999999993" customHeight="1" x14ac:dyDescent="0.25">
      <c r="A3" s="7" t="s">
        <v>16</v>
      </c>
    </row>
    <row r="4" spans="1:24" ht="5.0999999999999996" customHeight="1" x14ac:dyDescent="0.25">
      <c r="A4" s="8"/>
      <c r="B4" s="9"/>
      <c r="C4" s="9"/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4" ht="14.25" customHeight="1" x14ac:dyDescent="0.25">
      <c r="A5" s="11" t="s">
        <v>0</v>
      </c>
      <c r="B5" s="12">
        <v>2001</v>
      </c>
      <c r="C5" s="12">
        <v>2002</v>
      </c>
      <c r="D5" s="12">
        <v>2003</v>
      </c>
      <c r="E5" s="12">
        <v>2004</v>
      </c>
      <c r="F5" s="12">
        <v>2005</v>
      </c>
      <c r="G5" s="12">
        <v>2006</v>
      </c>
      <c r="H5" s="12">
        <v>2007</v>
      </c>
      <c r="I5" s="12">
        <v>2008</v>
      </c>
      <c r="J5" s="12">
        <v>2009</v>
      </c>
      <c r="K5" s="12">
        <v>2010</v>
      </c>
      <c r="L5" s="12">
        <v>2011</v>
      </c>
      <c r="M5" s="12">
        <v>2012</v>
      </c>
      <c r="N5" s="12">
        <v>2013</v>
      </c>
      <c r="O5" s="12">
        <v>2014</v>
      </c>
      <c r="P5" s="12">
        <v>2015</v>
      </c>
      <c r="Q5" s="12">
        <v>2016</v>
      </c>
      <c r="R5" s="12">
        <v>2017</v>
      </c>
    </row>
    <row r="6" spans="1:24" ht="3" customHeight="1" x14ac:dyDescent="0.25">
      <c r="A6" s="13"/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4" s="19" customFormat="1" ht="11.25" customHeight="1" x14ac:dyDescent="0.25">
      <c r="A7" s="16" t="s">
        <v>1</v>
      </c>
      <c r="B7" s="17">
        <v>1699.9550000000002</v>
      </c>
      <c r="C7" s="17">
        <v>1707.277</v>
      </c>
      <c r="D7" s="17">
        <v>1672.37</v>
      </c>
      <c r="E7" s="17">
        <v>5018.6480000000001</v>
      </c>
      <c r="F7" s="17">
        <v>13498.217000000001</v>
      </c>
      <c r="G7" s="17">
        <v>14640.037200000001</v>
      </c>
      <c r="H7" s="17">
        <v>14390.47</v>
      </c>
      <c r="I7" s="17">
        <v>16670.965</v>
      </c>
      <c r="J7" s="17">
        <v>27550.366000000002</v>
      </c>
      <c r="K7" s="17">
        <v>30963.032999999999</v>
      </c>
      <c r="L7" s="17">
        <v>30484.967000000001</v>
      </c>
      <c r="M7" s="17">
        <f t="shared" ref="M7:R7" si="0">SUM(M8:M15)</f>
        <v>31960.782000000003</v>
      </c>
      <c r="N7" s="17">
        <f t="shared" si="0"/>
        <v>37982.332909999997</v>
      </c>
      <c r="O7" s="17">
        <f t="shared" si="0"/>
        <v>36366.203600000001</v>
      </c>
      <c r="P7" s="17">
        <f t="shared" si="0"/>
        <v>31637.676234761904</v>
      </c>
      <c r="Q7" s="17">
        <f t="shared" si="0"/>
        <v>31961.550000000003</v>
      </c>
      <c r="R7" s="17">
        <f t="shared" si="0"/>
        <v>28994.131600000001</v>
      </c>
      <c r="S7" s="18"/>
      <c r="T7" s="24"/>
      <c r="U7" s="24"/>
      <c r="V7" s="24"/>
      <c r="W7" s="24"/>
      <c r="X7" s="24"/>
    </row>
    <row r="8" spans="1:24" ht="11.25" customHeight="1" x14ac:dyDescent="0.25">
      <c r="A8" s="20" t="s">
        <v>2</v>
      </c>
      <c r="B8" s="21">
        <v>0.5</v>
      </c>
      <c r="C8" s="21">
        <v>0.46899999999999997</v>
      </c>
      <c r="D8" s="21">
        <v>0</v>
      </c>
      <c r="E8" s="22">
        <v>446.3</v>
      </c>
      <c r="F8" s="21">
        <v>1573.105</v>
      </c>
      <c r="G8" s="21">
        <v>1983.049</v>
      </c>
      <c r="H8" s="21">
        <v>2005.5160000000001</v>
      </c>
      <c r="I8" s="21">
        <v>2452.4490000000001</v>
      </c>
      <c r="J8" s="21">
        <v>3929.1950000000002</v>
      </c>
      <c r="K8" s="21">
        <v>4516.4639999999999</v>
      </c>
      <c r="L8" s="21">
        <v>4379.6950000000006</v>
      </c>
      <c r="M8" s="21">
        <f t="shared" ref="M8:O8" si="1">+M20+M27+M34</f>
        <v>4909.4570000000003</v>
      </c>
      <c r="N8" s="21">
        <f t="shared" si="1"/>
        <v>5858.4538600000005</v>
      </c>
      <c r="O8" s="21">
        <f t="shared" si="1"/>
        <v>5657.527</v>
      </c>
      <c r="P8" s="21">
        <f>+P20+P27+P34</f>
        <v>5082.6790000000001</v>
      </c>
      <c r="Q8" s="21">
        <f>+Q20+Q27+Q34</f>
        <v>4952.8599999999997</v>
      </c>
      <c r="R8" s="21">
        <f>+R20+R27+R34</f>
        <v>4549.4569999999994</v>
      </c>
      <c r="S8" s="23"/>
    </row>
    <row r="9" spans="1:24" ht="11.25" customHeight="1" x14ac:dyDescent="0.25">
      <c r="A9" s="20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4">
        <v>0</v>
      </c>
      <c r="I9" s="24">
        <v>0</v>
      </c>
      <c r="J9" s="24">
        <v>0</v>
      </c>
      <c r="K9" s="24">
        <v>3996.9</v>
      </c>
      <c r="L9" s="24">
        <v>3694.6</v>
      </c>
      <c r="M9" s="24">
        <f t="shared" ref="M9:O9" si="2">+M28</f>
        <v>3345.9</v>
      </c>
      <c r="N9" s="24">
        <f t="shared" si="2"/>
        <v>3661</v>
      </c>
      <c r="O9" s="24">
        <f t="shared" si="2"/>
        <v>3753.1</v>
      </c>
      <c r="P9" s="24">
        <f>+P28</f>
        <v>2923.5</v>
      </c>
      <c r="Q9" s="24">
        <f>+Q28</f>
        <v>2774.6</v>
      </c>
      <c r="R9" s="24">
        <f>+R28</f>
        <v>2175.0839999999998</v>
      </c>
      <c r="S9" s="23"/>
    </row>
    <row r="10" spans="1:24" ht="11.25" customHeight="1" x14ac:dyDescent="0.25">
      <c r="A10" s="20" t="s">
        <v>4</v>
      </c>
      <c r="B10" s="21">
        <v>1007.451</v>
      </c>
      <c r="C10" s="21">
        <v>1018.437</v>
      </c>
      <c r="D10" s="21">
        <v>974.47500000000002</v>
      </c>
      <c r="E10" s="21">
        <v>2506.71</v>
      </c>
      <c r="F10" s="21">
        <v>6414.5360000000001</v>
      </c>
      <c r="G10" s="21">
        <v>6524.2276000000002</v>
      </c>
      <c r="H10" s="24">
        <v>6264.0589999999993</v>
      </c>
      <c r="I10" s="24">
        <v>6956.6169999999993</v>
      </c>
      <c r="J10" s="24">
        <v>10959.78</v>
      </c>
      <c r="K10" s="24">
        <v>12061.032999999999</v>
      </c>
      <c r="L10" s="24">
        <v>12055.136</v>
      </c>
      <c r="M10" s="24">
        <f t="shared" ref="M10:O10" si="3">+M21+M21+M29+M35+M17</f>
        <v>12540.199999999999</v>
      </c>
      <c r="N10" s="24">
        <f t="shared" si="3"/>
        <v>15205.73106</v>
      </c>
      <c r="O10" s="24">
        <f t="shared" si="3"/>
        <v>14226.602999999999</v>
      </c>
      <c r="P10" s="24">
        <f t="shared" ref="P10" si="4">+P21+P21+P29+P35+P17</f>
        <v>12077.744000000001</v>
      </c>
      <c r="Q10" s="24">
        <f>+Q21+Q21+Q29+Q35+Q17</f>
        <v>12839.11</v>
      </c>
      <c r="R10" s="24">
        <f>+R21+R21+R29+R35+R17</f>
        <v>11332.65</v>
      </c>
      <c r="S10" s="23"/>
    </row>
    <row r="11" spans="1:24" ht="11.25" customHeight="1" x14ac:dyDescent="0.25">
      <c r="A11" s="20" t="s">
        <v>5</v>
      </c>
      <c r="B11" s="21">
        <v>626.10400000000004</v>
      </c>
      <c r="C11" s="21">
        <v>614.79700000000003</v>
      </c>
      <c r="D11" s="21">
        <v>609.154</v>
      </c>
      <c r="E11" s="21">
        <v>597.56899999999996</v>
      </c>
      <c r="F11" s="21">
        <v>567.726</v>
      </c>
      <c r="G11" s="21">
        <v>565.11699999999996</v>
      </c>
      <c r="H11" s="24">
        <v>526.13400000000001</v>
      </c>
      <c r="I11" s="24">
        <v>486.07000000000005</v>
      </c>
      <c r="J11" s="24">
        <v>630.70699999999999</v>
      </c>
      <c r="K11" s="24">
        <v>664.70399999999995</v>
      </c>
      <c r="L11" s="24">
        <v>678.65899999999999</v>
      </c>
      <c r="M11" s="24">
        <f t="shared" ref="M11:O11" si="5">+M18+M22</f>
        <v>695.60500000000002</v>
      </c>
      <c r="N11" s="24">
        <f t="shared" si="5"/>
        <v>543.29999999999995</v>
      </c>
      <c r="O11" s="24">
        <f t="shared" si="5"/>
        <v>615.79229999999995</v>
      </c>
      <c r="P11" s="24">
        <f>+P18+P22</f>
        <v>623.36657000000002</v>
      </c>
      <c r="Q11" s="24">
        <f>+Q18+Q22</f>
        <v>528.84999999999991</v>
      </c>
      <c r="R11" s="24">
        <f>+R18+R22</f>
        <v>472.68830000000003</v>
      </c>
      <c r="S11" s="23"/>
    </row>
    <row r="12" spans="1:24" ht="10.9" hidden="1" customHeight="1" x14ac:dyDescent="0.25">
      <c r="A12" s="20" t="s">
        <v>6</v>
      </c>
      <c r="B12" s="21">
        <v>0</v>
      </c>
      <c r="C12" s="21">
        <v>0</v>
      </c>
      <c r="D12" s="21">
        <v>0</v>
      </c>
      <c r="E12" s="21">
        <v>275.7</v>
      </c>
      <c r="F12" s="21">
        <v>876.2</v>
      </c>
      <c r="G12" s="21">
        <v>1062.7</v>
      </c>
      <c r="H12" s="24">
        <v>1009.7</v>
      </c>
      <c r="I12" s="24">
        <v>1606.9</v>
      </c>
      <c r="J12" s="24">
        <v>3429.7</v>
      </c>
      <c r="K12" s="24">
        <v>0</v>
      </c>
      <c r="L12" s="24">
        <v>0</v>
      </c>
      <c r="M12" s="24">
        <f t="shared" ref="M12:O12" si="6">+M30</f>
        <v>0</v>
      </c>
      <c r="N12" s="24">
        <f t="shared" si="6"/>
        <v>0</v>
      </c>
      <c r="O12" s="24">
        <f t="shared" si="6"/>
        <v>0</v>
      </c>
      <c r="P12" s="24">
        <f>+P30</f>
        <v>0</v>
      </c>
      <c r="Q12" s="24">
        <f>+Q30</f>
        <v>0</v>
      </c>
      <c r="R12" s="24">
        <f>+R30</f>
        <v>0</v>
      </c>
      <c r="S12" s="23"/>
    </row>
    <row r="13" spans="1:24" ht="11.25" customHeight="1" x14ac:dyDescent="0.25">
      <c r="A13" s="20" t="s">
        <v>7</v>
      </c>
      <c r="B13" s="21">
        <v>2.375</v>
      </c>
      <c r="C13" s="21">
        <v>2.8380000000000001</v>
      </c>
      <c r="D13" s="21">
        <v>1.7310000000000001</v>
      </c>
      <c r="E13" s="21">
        <v>983.52800000000002</v>
      </c>
      <c r="F13" s="21">
        <v>3966.83</v>
      </c>
      <c r="G13" s="21">
        <v>4399.5725999999995</v>
      </c>
      <c r="H13" s="24">
        <v>4386.0020000000004</v>
      </c>
      <c r="I13" s="24">
        <v>5154.7089999999998</v>
      </c>
      <c r="J13" s="24">
        <v>8600.9839999999986</v>
      </c>
      <c r="K13" s="24">
        <v>9513.5010000000002</v>
      </c>
      <c r="L13" s="24">
        <v>9451.6239999999998</v>
      </c>
      <c r="M13" s="24">
        <f t="shared" ref="M13:O13" si="7">+M31+M36</f>
        <v>10244.92</v>
      </c>
      <c r="N13" s="24">
        <f t="shared" si="7"/>
        <v>12516.600050000001</v>
      </c>
      <c r="O13" s="24">
        <f t="shared" si="7"/>
        <v>11887.469000000001</v>
      </c>
      <c r="P13" s="24">
        <f>+P31+P36</f>
        <v>10689.809999999998</v>
      </c>
      <c r="Q13" s="24">
        <f>+Q31+Q36</f>
        <v>10633.980000000001</v>
      </c>
      <c r="R13" s="24">
        <f>+R31+R36</f>
        <v>10276.205</v>
      </c>
      <c r="S13" s="23"/>
    </row>
    <row r="14" spans="1:24" ht="10.9" hidden="1" customHeight="1" x14ac:dyDescent="0.25">
      <c r="A14" s="20" t="s">
        <v>8</v>
      </c>
      <c r="B14" s="21">
        <v>63.524999999999999</v>
      </c>
      <c r="C14" s="21">
        <v>70.736000000000004</v>
      </c>
      <c r="D14" s="21">
        <v>87.01</v>
      </c>
      <c r="E14" s="21">
        <v>208.84100000000001</v>
      </c>
      <c r="F14" s="21">
        <v>99.82</v>
      </c>
      <c r="G14" s="21">
        <v>105.371</v>
      </c>
      <c r="H14" s="24">
        <v>101.059</v>
      </c>
      <c r="I14" s="24">
        <v>14.02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3"/>
    </row>
    <row r="15" spans="1:24" ht="11.25" customHeight="1" x14ac:dyDescent="0.25">
      <c r="A15" s="20" t="s">
        <v>17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98</v>
      </c>
      <c r="I15" s="21">
        <v>0.2</v>
      </c>
      <c r="J15" s="21">
        <v>0</v>
      </c>
      <c r="K15" s="21">
        <v>210.43099999999998</v>
      </c>
      <c r="L15" s="21">
        <v>225.25299999999999</v>
      </c>
      <c r="M15" s="21">
        <f t="shared" ref="M15:O15" si="8">+M25+M32+M37</f>
        <v>224.70000000000002</v>
      </c>
      <c r="N15" s="21">
        <f t="shared" si="8"/>
        <v>197.24794000000003</v>
      </c>
      <c r="O15" s="21">
        <f t="shared" si="8"/>
        <v>225.71229999999997</v>
      </c>
      <c r="P15" s="21">
        <f>+P25+P32+P37</f>
        <v>240.57666476190474</v>
      </c>
      <c r="Q15" s="25">
        <f>+Q25+Q32+Q37</f>
        <v>232.14999999999998</v>
      </c>
      <c r="R15" s="25">
        <f>+R25+R32+R37</f>
        <v>188.04730000000001</v>
      </c>
      <c r="S15" s="23"/>
    </row>
    <row r="16" spans="1:24" s="19" customFormat="1" ht="11.25" customHeight="1" x14ac:dyDescent="0.25">
      <c r="A16" s="16" t="s">
        <v>9</v>
      </c>
      <c r="B16" s="26">
        <v>1446.277</v>
      </c>
      <c r="C16" s="26">
        <v>1493.6</v>
      </c>
      <c r="D16" s="26">
        <v>1469.325</v>
      </c>
      <c r="E16" s="26">
        <v>1427.338</v>
      </c>
      <c r="F16" s="26">
        <v>1354.778</v>
      </c>
      <c r="G16" s="26">
        <v>1214.0686000000001</v>
      </c>
      <c r="H16" s="17">
        <v>1094.26</v>
      </c>
      <c r="I16" s="17">
        <v>975.952</v>
      </c>
      <c r="J16" s="17">
        <v>972.32899999999995</v>
      </c>
      <c r="K16" s="17">
        <v>913.78800000000001</v>
      </c>
      <c r="L16" s="17">
        <v>898.35599999999999</v>
      </c>
      <c r="M16" s="17">
        <f>+M17+M18</f>
        <v>978.09999999999991</v>
      </c>
      <c r="N16" s="17">
        <f>+N17+N18</f>
        <v>836.73105999999996</v>
      </c>
      <c r="O16" s="17">
        <v>784.4</v>
      </c>
      <c r="P16" s="17">
        <f>SUM(P17:P18)</f>
        <v>719.66699999999992</v>
      </c>
      <c r="Q16" s="17">
        <f>SUM(Q17:Q18)</f>
        <v>470</v>
      </c>
      <c r="R16" s="17">
        <f>SUM(R17:R18)</f>
        <v>413.70100000000002</v>
      </c>
      <c r="S16" s="27"/>
      <c r="T16" s="24"/>
      <c r="U16" s="24"/>
      <c r="V16" s="24"/>
      <c r="W16" s="24"/>
      <c r="X16" s="24"/>
    </row>
    <row r="17" spans="1:24" ht="11.25" customHeight="1" x14ac:dyDescent="0.25">
      <c r="A17" s="20" t="s">
        <v>4</v>
      </c>
      <c r="B17" s="21">
        <v>953.95799999999997</v>
      </c>
      <c r="C17" s="21">
        <v>986.52099999999996</v>
      </c>
      <c r="D17" s="21">
        <v>974.47500000000002</v>
      </c>
      <c r="E17" s="21">
        <v>958.61</v>
      </c>
      <c r="F17" s="21">
        <v>914.12599999999998</v>
      </c>
      <c r="G17" s="21">
        <v>804.80359999999996</v>
      </c>
      <c r="H17" s="24">
        <v>731.72699999999998</v>
      </c>
      <c r="I17" s="24">
        <v>668.21199999999999</v>
      </c>
      <c r="J17" s="24">
        <v>645.86699999999996</v>
      </c>
      <c r="K17" s="24">
        <v>581.03300000000002</v>
      </c>
      <c r="L17" s="24">
        <v>557.23599999999999</v>
      </c>
      <c r="M17" s="24">
        <v>577.9</v>
      </c>
      <c r="N17" s="24">
        <v>493.33105999999998</v>
      </c>
      <c r="O17" s="24">
        <v>464.803</v>
      </c>
      <c r="P17" s="24">
        <v>438.44399999999996</v>
      </c>
      <c r="Q17" s="24">
        <v>291.61</v>
      </c>
      <c r="R17" s="24">
        <v>256.678</v>
      </c>
    </row>
    <row r="18" spans="1:24" ht="11.25" customHeight="1" x14ac:dyDescent="0.25">
      <c r="A18" s="20" t="s">
        <v>5</v>
      </c>
      <c r="B18" s="21">
        <v>492.31900000000002</v>
      </c>
      <c r="C18" s="21">
        <v>507.07900000000001</v>
      </c>
      <c r="D18" s="21">
        <v>494.85</v>
      </c>
      <c r="E18" s="21">
        <v>468.72800000000001</v>
      </c>
      <c r="F18" s="21">
        <v>440.65199999999999</v>
      </c>
      <c r="G18" s="21">
        <v>409.26499999999999</v>
      </c>
      <c r="H18" s="24">
        <v>362.53300000000002</v>
      </c>
      <c r="I18" s="24">
        <v>307.74</v>
      </c>
      <c r="J18" s="24">
        <v>326.46199999999999</v>
      </c>
      <c r="K18" s="24">
        <v>332.755</v>
      </c>
      <c r="L18" s="24">
        <v>341.12</v>
      </c>
      <c r="M18" s="24">
        <v>400.2</v>
      </c>
      <c r="N18" s="24">
        <v>343.4</v>
      </c>
      <c r="O18" s="24">
        <v>319.59699999999998</v>
      </c>
      <c r="P18" s="24">
        <v>281.22300000000001</v>
      </c>
      <c r="Q18" s="28">
        <v>178.39</v>
      </c>
      <c r="R18" s="28">
        <v>157.023</v>
      </c>
    </row>
    <row r="19" spans="1:24" s="19" customFormat="1" ht="10.5" customHeight="1" x14ac:dyDescent="0.25">
      <c r="A19" s="16" t="s">
        <v>10</v>
      </c>
      <c r="B19" s="26">
        <v>253.678</v>
      </c>
      <c r="C19" s="26">
        <v>213.67700000000002</v>
      </c>
      <c r="D19" s="26">
        <v>203.04500000000002</v>
      </c>
      <c r="E19" s="26">
        <v>339.01</v>
      </c>
      <c r="F19" s="26">
        <v>227.95999999999998</v>
      </c>
      <c r="G19" s="26">
        <v>261.66500000000002</v>
      </c>
      <c r="H19" s="17">
        <v>264.65999999999997</v>
      </c>
      <c r="I19" s="17">
        <v>284.04199999999997</v>
      </c>
      <c r="J19" s="17">
        <v>392.52</v>
      </c>
      <c r="K19" s="17">
        <v>428.70500000000004</v>
      </c>
      <c r="L19" s="17">
        <v>444.30399999999997</v>
      </c>
      <c r="M19" s="17">
        <f t="shared" ref="M19:P19" si="9">SUM(M22:M25)</f>
        <v>389.30499999999995</v>
      </c>
      <c r="N19" s="17">
        <f t="shared" si="9"/>
        <v>257.7</v>
      </c>
      <c r="O19" s="17">
        <f t="shared" si="9"/>
        <v>384.13059999999996</v>
      </c>
      <c r="P19" s="17">
        <f t="shared" si="9"/>
        <v>446.79883000000001</v>
      </c>
      <c r="Q19" s="17">
        <f>SUM(Q22:Q25)</f>
        <v>456.03</v>
      </c>
      <c r="R19" s="17">
        <f>SUM(R22:R25)</f>
        <v>389.76159999999999</v>
      </c>
      <c r="S19" s="27"/>
      <c r="T19" s="24"/>
      <c r="U19" s="24"/>
      <c r="V19" s="24"/>
      <c r="W19" s="24"/>
      <c r="X19" s="24"/>
    </row>
    <row r="20" spans="1:24" ht="14.25" hidden="1" customHeight="1" x14ac:dyDescent="0.25">
      <c r="A20" s="20" t="s">
        <v>2</v>
      </c>
      <c r="B20" s="21">
        <v>0.5</v>
      </c>
      <c r="C20" s="21">
        <v>0.46899999999999997</v>
      </c>
      <c r="D20" s="21">
        <v>0</v>
      </c>
      <c r="E20" s="21">
        <v>0</v>
      </c>
      <c r="F20" s="21">
        <v>0</v>
      </c>
      <c r="G20" s="21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</row>
    <row r="21" spans="1:24" ht="10.9" hidden="1" customHeight="1" x14ac:dyDescent="0.25">
      <c r="A21" s="20" t="s">
        <v>4</v>
      </c>
      <c r="B21" s="21">
        <v>53.493000000000002</v>
      </c>
      <c r="C21" s="21">
        <v>31.916</v>
      </c>
      <c r="D21" s="21">
        <v>0</v>
      </c>
      <c r="E21" s="21">
        <v>0</v>
      </c>
      <c r="F21" s="21">
        <v>0</v>
      </c>
      <c r="G21" s="21">
        <v>0</v>
      </c>
      <c r="H21" s="24">
        <v>0</v>
      </c>
      <c r="I21" s="24">
        <v>91.691999999999993</v>
      </c>
      <c r="J21" s="24">
        <v>88.275000000000006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</row>
    <row r="22" spans="1:24" ht="10.5" customHeight="1" x14ac:dyDescent="0.25">
      <c r="A22" s="20" t="s">
        <v>5</v>
      </c>
      <c r="B22" s="21">
        <v>133.785</v>
      </c>
      <c r="C22" s="21">
        <v>107.718</v>
      </c>
      <c r="D22" s="21">
        <v>114.304</v>
      </c>
      <c r="E22" s="21">
        <v>128.84100000000001</v>
      </c>
      <c r="F22" s="21">
        <v>127.074</v>
      </c>
      <c r="G22" s="21">
        <v>155.852</v>
      </c>
      <c r="H22" s="24">
        <v>163.601</v>
      </c>
      <c r="I22" s="24">
        <v>178.33</v>
      </c>
      <c r="J22" s="24">
        <v>304.245</v>
      </c>
      <c r="K22" s="24">
        <v>331.94900000000001</v>
      </c>
      <c r="L22" s="24">
        <v>337.53899999999999</v>
      </c>
      <c r="M22" s="24">
        <v>295.40499999999997</v>
      </c>
      <c r="N22" s="24">
        <v>199.9</v>
      </c>
      <c r="O22" s="24">
        <v>296.19529999999997</v>
      </c>
      <c r="P22" s="24">
        <v>342.14357000000001</v>
      </c>
      <c r="Q22" s="24">
        <v>350.46</v>
      </c>
      <c r="R22" s="24">
        <v>315.6653</v>
      </c>
    </row>
    <row r="23" spans="1:24" ht="10.9" hidden="1" customHeight="1" x14ac:dyDescent="0.25">
      <c r="A23" s="20" t="s">
        <v>7</v>
      </c>
      <c r="B23" s="21">
        <v>2.375</v>
      </c>
      <c r="C23" s="21">
        <v>2.8380000000000001</v>
      </c>
      <c r="D23" s="21">
        <v>1.7310000000000001</v>
      </c>
      <c r="E23" s="21">
        <v>1.3280000000000001</v>
      </c>
      <c r="F23" s="21">
        <v>1.0660000000000001</v>
      </c>
      <c r="G23" s="21">
        <v>0.442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</row>
    <row r="24" spans="1:24" ht="10.9" hidden="1" customHeight="1" x14ac:dyDescent="0.25">
      <c r="A24" s="20" t="s">
        <v>8</v>
      </c>
      <c r="B24" s="21">
        <v>63.524999999999999</v>
      </c>
      <c r="C24" s="21">
        <v>70.736000000000004</v>
      </c>
      <c r="D24" s="21">
        <v>87.01</v>
      </c>
      <c r="E24" s="21">
        <v>208.84100000000001</v>
      </c>
      <c r="F24" s="21">
        <v>99.82</v>
      </c>
      <c r="G24" s="21">
        <v>105.371</v>
      </c>
      <c r="H24" s="24">
        <v>101.059</v>
      </c>
      <c r="I24" s="24">
        <v>14.02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</row>
    <row r="25" spans="1:24" ht="11.25" customHeight="1" x14ac:dyDescent="0.25">
      <c r="A25" s="20" t="s">
        <v>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4">
        <v>0</v>
      </c>
      <c r="I25" s="24">
        <v>0</v>
      </c>
      <c r="J25" s="24">
        <v>0</v>
      </c>
      <c r="K25" s="24">
        <v>96.756</v>
      </c>
      <c r="L25" s="24">
        <v>106.765</v>
      </c>
      <c r="M25" s="24">
        <v>93.9</v>
      </c>
      <c r="N25" s="24">
        <v>57.8</v>
      </c>
      <c r="O25" s="24">
        <v>87.935299999999984</v>
      </c>
      <c r="P25" s="24">
        <v>104.65525999999998</v>
      </c>
      <c r="Q25" s="24">
        <v>105.57</v>
      </c>
      <c r="R25" s="24">
        <v>74.096299999999999</v>
      </c>
    </row>
    <row r="26" spans="1:24" s="19" customFormat="1" ht="11.25" customHeight="1" x14ac:dyDescent="0.25">
      <c r="A26" s="16" t="s">
        <v>11</v>
      </c>
      <c r="B26" s="26">
        <v>0</v>
      </c>
      <c r="C26" s="26">
        <v>0</v>
      </c>
      <c r="D26" s="26">
        <v>0</v>
      </c>
      <c r="E26" s="26">
        <v>3252.3</v>
      </c>
      <c r="F26" s="26">
        <v>11801.9</v>
      </c>
      <c r="G26" s="26">
        <v>12704.7</v>
      </c>
      <c r="H26" s="17">
        <v>12493.800000000001</v>
      </c>
      <c r="I26" s="17">
        <v>15010.3</v>
      </c>
      <c r="J26" s="17">
        <v>26020</v>
      </c>
      <c r="K26" s="17">
        <v>29177.9</v>
      </c>
      <c r="L26" s="17">
        <v>28707.54</v>
      </c>
      <c r="M26" s="17">
        <f>SUM(M27:M31)</f>
        <v>30128.199999999997</v>
      </c>
      <c r="N26" s="17">
        <f>SUM(N27:N31)</f>
        <v>36408.699919999999</v>
      </c>
      <c r="O26" s="17">
        <v>34731.300000000003</v>
      </c>
      <c r="P26" s="17">
        <f>SUM(P27:P31)</f>
        <v>30001.599999999999</v>
      </c>
      <c r="Q26" s="17">
        <f>SUM(Q27:Q31)</f>
        <v>30605.8</v>
      </c>
      <c r="R26" s="17">
        <f>SUM(R27:R31)</f>
        <v>27816.556</v>
      </c>
      <c r="S26" s="27"/>
      <c r="T26" s="24"/>
      <c r="U26" s="24"/>
      <c r="V26" s="24"/>
      <c r="W26" s="24"/>
      <c r="X26" s="24"/>
    </row>
    <row r="27" spans="1:24" s="3" customFormat="1" ht="11.25" customHeight="1" x14ac:dyDescent="0.25">
      <c r="A27" s="20" t="s">
        <v>2</v>
      </c>
      <c r="B27" s="24">
        <v>0</v>
      </c>
      <c r="C27" s="24">
        <v>0</v>
      </c>
      <c r="D27" s="24">
        <v>0</v>
      </c>
      <c r="E27" s="24">
        <v>446.3</v>
      </c>
      <c r="F27" s="24">
        <v>1531.9</v>
      </c>
      <c r="G27" s="24">
        <v>1821</v>
      </c>
      <c r="H27" s="24">
        <v>1832.4</v>
      </c>
      <c r="I27" s="24">
        <v>2315.6</v>
      </c>
      <c r="J27" s="24">
        <v>3872.8</v>
      </c>
      <c r="K27" s="24">
        <v>4360.8</v>
      </c>
      <c r="L27" s="24">
        <v>4224.3</v>
      </c>
      <c r="M27" s="24">
        <v>4744.6000000000004</v>
      </c>
      <c r="N27" s="24">
        <v>5688.1998700000004</v>
      </c>
      <c r="O27" s="24">
        <v>5495.3</v>
      </c>
      <c r="P27" s="24">
        <v>4918.5</v>
      </c>
      <c r="Q27" s="24">
        <v>4803</v>
      </c>
      <c r="R27" s="24">
        <v>4420.2</v>
      </c>
      <c r="S27" s="29"/>
      <c r="T27" s="24"/>
      <c r="U27" s="24"/>
      <c r="V27" s="24"/>
      <c r="W27" s="24"/>
      <c r="X27" s="24"/>
    </row>
    <row r="28" spans="1:24" s="3" customFormat="1" ht="11.25" customHeight="1" x14ac:dyDescent="0.25">
      <c r="A28" s="20" t="s">
        <v>3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3996.9</v>
      </c>
      <c r="L28" s="24">
        <v>3694.6</v>
      </c>
      <c r="M28" s="24">
        <v>3345.9</v>
      </c>
      <c r="N28" s="24">
        <v>3661</v>
      </c>
      <c r="O28" s="24">
        <v>3753.1</v>
      </c>
      <c r="P28" s="24">
        <v>2923.5</v>
      </c>
      <c r="Q28" s="24">
        <v>2774.6</v>
      </c>
      <c r="R28" s="24">
        <v>2175.0839999999998</v>
      </c>
      <c r="S28" s="29"/>
      <c r="T28" s="24"/>
      <c r="U28" s="24"/>
      <c r="V28" s="24"/>
      <c r="W28" s="24"/>
      <c r="X28" s="24"/>
    </row>
    <row r="29" spans="1:24" s="3" customFormat="1" ht="11.25" customHeight="1" x14ac:dyDescent="0.25">
      <c r="A29" s="20" t="s">
        <v>4</v>
      </c>
      <c r="B29" s="24">
        <v>0</v>
      </c>
      <c r="C29" s="24">
        <v>0</v>
      </c>
      <c r="D29" s="24">
        <v>0</v>
      </c>
      <c r="E29" s="24">
        <v>1548.1</v>
      </c>
      <c r="F29" s="24">
        <v>5471.7</v>
      </c>
      <c r="G29" s="24">
        <v>5608.8</v>
      </c>
      <c r="H29" s="24">
        <v>5401.7</v>
      </c>
      <c r="I29" s="24">
        <v>6097.4</v>
      </c>
      <c r="J29" s="24">
        <v>10183.700000000001</v>
      </c>
      <c r="K29" s="24">
        <v>11480</v>
      </c>
      <c r="L29" s="24">
        <v>11497.9</v>
      </c>
      <c r="M29" s="24">
        <v>11962.3</v>
      </c>
      <c r="N29" s="24">
        <v>14712.4</v>
      </c>
      <c r="O29" s="24">
        <v>13761.8</v>
      </c>
      <c r="P29" s="24">
        <v>11639.300000000001</v>
      </c>
      <c r="Q29" s="24">
        <v>12547.5</v>
      </c>
      <c r="R29" s="24">
        <v>11075.972</v>
      </c>
      <c r="S29" s="29"/>
      <c r="T29" s="24"/>
      <c r="U29" s="24"/>
      <c r="V29" s="24"/>
      <c r="W29" s="24"/>
      <c r="X29" s="24"/>
    </row>
    <row r="30" spans="1:24" s="3" customFormat="1" ht="10.9" hidden="1" customHeight="1" x14ac:dyDescent="0.25">
      <c r="A30" s="20" t="s">
        <v>12</v>
      </c>
      <c r="B30" s="24">
        <v>0</v>
      </c>
      <c r="C30" s="24">
        <v>0</v>
      </c>
      <c r="D30" s="24">
        <v>0</v>
      </c>
      <c r="E30" s="24">
        <v>275.7</v>
      </c>
      <c r="F30" s="24">
        <v>876.2</v>
      </c>
      <c r="G30" s="24">
        <v>1062.7</v>
      </c>
      <c r="H30" s="24">
        <v>1009.7</v>
      </c>
      <c r="I30" s="24">
        <v>1606.9</v>
      </c>
      <c r="J30" s="24">
        <v>3429.7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9"/>
      <c r="W30" s="24"/>
      <c r="X30" s="24"/>
    </row>
    <row r="31" spans="1:24" s="3" customFormat="1" ht="10.5" customHeight="1" x14ac:dyDescent="0.25">
      <c r="A31" s="20" t="s">
        <v>7</v>
      </c>
      <c r="B31" s="24">
        <v>0</v>
      </c>
      <c r="C31" s="24">
        <v>0</v>
      </c>
      <c r="D31" s="24">
        <v>0</v>
      </c>
      <c r="E31" s="24">
        <v>982.2</v>
      </c>
      <c r="F31" s="24">
        <v>3922.1</v>
      </c>
      <c r="G31" s="24">
        <v>4212.2</v>
      </c>
      <c r="H31" s="24">
        <v>4152</v>
      </c>
      <c r="I31" s="24">
        <v>4990.2</v>
      </c>
      <c r="J31" s="24">
        <v>8533.7999999999993</v>
      </c>
      <c r="K31" s="24">
        <v>9340.2000000000007</v>
      </c>
      <c r="L31" s="24">
        <v>9290.74</v>
      </c>
      <c r="M31" s="24">
        <v>10075.4</v>
      </c>
      <c r="N31" s="24">
        <v>12347.100050000001</v>
      </c>
      <c r="O31" s="24">
        <v>11721.1</v>
      </c>
      <c r="P31" s="24">
        <v>10520.299999999997</v>
      </c>
      <c r="Q31" s="24">
        <v>10480.700000000001</v>
      </c>
      <c r="R31" s="24">
        <v>10145.299999999999</v>
      </c>
      <c r="S31" s="29"/>
      <c r="T31" s="24"/>
      <c r="U31" s="24"/>
      <c r="V31" s="24"/>
      <c r="W31" s="24"/>
      <c r="X31" s="24"/>
    </row>
    <row r="32" spans="1:24" hidden="1" x14ac:dyDescent="0.25">
      <c r="A32" s="20" t="s">
        <v>17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4">
        <v>98</v>
      </c>
      <c r="I32" s="24">
        <v>0.2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f>+O26-SUM(O27:O31)</f>
        <v>0</v>
      </c>
      <c r="P32" s="24">
        <f>+P26-SUM(P27:P31)</f>
        <v>0</v>
      </c>
      <c r="Q32" s="24">
        <f>+Q26-SUM(Q27:Q31)</f>
        <v>0</v>
      </c>
      <c r="R32" s="24">
        <f>+R26-SUM(R27:R31)</f>
        <v>0</v>
      </c>
    </row>
    <row r="33" spans="1:24" s="19" customFormat="1" ht="11.25" customHeight="1" x14ac:dyDescent="0.25">
      <c r="A33" s="16" t="s">
        <v>13</v>
      </c>
      <c r="B33" s="26">
        <v>0</v>
      </c>
      <c r="C33" s="26">
        <v>0</v>
      </c>
      <c r="D33" s="26">
        <v>0</v>
      </c>
      <c r="E33" s="26">
        <v>0</v>
      </c>
      <c r="F33" s="26">
        <v>113.57899999999999</v>
      </c>
      <c r="G33" s="26">
        <v>459.60360000000003</v>
      </c>
      <c r="H33" s="17">
        <v>537.75</v>
      </c>
      <c r="I33" s="17">
        <v>400.67099999999994</v>
      </c>
      <c r="J33" s="17">
        <v>165.517</v>
      </c>
      <c r="K33" s="17">
        <v>442.64</v>
      </c>
      <c r="L33" s="17">
        <v>434.76700000000005</v>
      </c>
      <c r="M33" s="17">
        <f>SUM(M34:M37)</f>
        <v>465.17700000000002</v>
      </c>
      <c r="N33" s="17">
        <f>SUM(N34:N37)</f>
        <v>479.20193</v>
      </c>
      <c r="O33" s="17">
        <v>466.37299999999999</v>
      </c>
      <c r="P33" s="17">
        <f>SUM(P34:P37)</f>
        <v>469.61040476190476</v>
      </c>
      <c r="Q33" s="17">
        <f>SUM(Q34:Q37)</f>
        <v>429.71999999999997</v>
      </c>
      <c r="R33" s="17">
        <f>SUM(R34:R37)</f>
        <v>374.11300000000006</v>
      </c>
      <c r="S33" s="27"/>
      <c r="T33" s="24"/>
      <c r="U33" s="24"/>
      <c r="V33" s="24"/>
      <c r="W33" s="24"/>
      <c r="X33" s="24"/>
    </row>
    <row r="34" spans="1:24" ht="11.25" customHeight="1" x14ac:dyDescent="0.25">
      <c r="A34" s="20" t="s">
        <v>2</v>
      </c>
      <c r="B34" s="21">
        <v>0</v>
      </c>
      <c r="C34" s="21">
        <v>0</v>
      </c>
      <c r="D34" s="21">
        <v>0</v>
      </c>
      <c r="E34" s="21">
        <v>0</v>
      </c>
      <c r="F34" s="21">
        <v>41.204999999999998</v>
      </c>
      <c r="G34" s="21">
        <v>162.04900000000001</v>
      </c>
      <c r="H34" s="24">
        <v>173.11600000000001</v>
      </c>
      <c r="I34" s="24">
        <v>136.84899999999999</v>
      </c>
      <c r="J34" s="24">
        <v>56.395000000000003</v>
      </c>
      <c r="K34" s="24">
        <v>155.66399999999999</v>
      </c>
      <c r="L34" s="24">
        <v>155.39500000000001</v>
      </c>
      <c r="M34" s="24">
        <v>164.857</v>
      </c>
      <c r="N34" s="24">
        <v>170.25398999999999</v>
      </c>
      <c r="O34" s="24">
        <v>162.227</v>
      </c>
      <c r="P34" s="24">
        <v>164.179</v>
      </c>
      <c r="Q34" s="24">
        <v>149.86000000000001</v>
      </c>
      <c r="R34" s="24">
        <v>129.25700000000001</v>
      </c>
    </row>
    <row r="35" spans="1:24" ht="16.5" hidden="1" customHeight="1" x14ac:dyDescent="0.25">
      <c r="A35" s="20" t="s">
        <v>4</v>
      </c>
      <c r="B35" s="21">
        <v>0</v>
      </c>
      <c r="C35" s="21">
        <v>0</v>
      </c>
      <c r="D35" s="21">
        <v>0</v>
      </c>
      <c r="E35" s="21">
        <v>0</v>
      </c>
      <c r="F35" s="21">
        <v>28.71</v>
      </c>
      <c r="G35" s="21">
        <v>110.624</v>
      </c>
      <c r="H35" s="24">
        <v>130.63200000000001</v>
      </c>
      <c r="I35" s="24">
        <v>99.313000000000002</v>
      </c>
      <c r="J35" s="24">
        <v>41.938000000000002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</row>
    <row r="36" spans="1:24" ht="11.25" customHeight="1" x14ac:dyDescent="0.25">
      <c r="A36" s="20" t="s">
        <v>7</v>
      </c>
      <c r="B36" s="21">
        <v>0</v>
      </c>
      <c r="C36" s="21">
        <v>0</v>
      </c>
      <c r="D36" s="21">
        <v>0</v>
      </c>
      <c r="E36" s="21">
        <v>0</v>
      </c>
      <c r="F36" s="21">
        <v>43.664000000000001</v>
      </c>
      <c r="G36" s="21">
        <v>186.9306</v>
      </c>
      <c r="H36" s="24">
        <v>234.00200000000001</v>
      </c>
      <c r="I36" s="24">
        <v>164.50899999999999</v>
      </c>
      <c r="J36" s="24">
        <v>67.183999999999997</v>
      </c>
      <c r="K36" s="24">
        <v>173.30099999999999</v>
      </c>
      <c r="L36" s="24">
        <v>160.88399999999999</v>
      </c>
      <c r="M36" s="24">
        <v>169.52</v>
      </c>
      <c r="N36" s="24">
        <v>169.5</v>
      </c>
      <c r="O36" s="24">
        <v>166.369</v>
      </c>
      <c r="P36" s="24">
        <v>169.51</v>
      </c>
      <c r="Q36" s="24">
        <v>153.28</v>
      </c>
      <c r="R36" s="24">
        <v>130.905</v>
      </c>
    </row>
    <row r="37" spans="1:24" ht="11.25" customHeight="1" x14ac:dyDescent="0.25">
      <c r="A37" s="20" t="s">
        <v>17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4">
        <v>0</v>
      </c>
      <c r="I37" s="24">
        <v>0</v>
      </c>
      <c r="J37" s="24">
        <v>0</v>
      </c>
      <c r="K37" s="24">
        <v>113.675</v>
      </c>
      <c r="L37" s="24">
        <v>118.488</v>
      </c>
      <c r="M37" s="24">
        <v>130.80000000000001</v>
      </c>
      <c r="N37" s="24">
        <v>139.44794000000002</v>
      </c>
      <c r="O37" s="24">
        <v>137.77699999999999</v>
      </c>
      <c r="P37" s="24">
        <v>135.92140476190477</v>
      </c>
      <c r="Q37" s="24">
        <v>126.58</v>
      </c>
      <c r="R37" s="24">
        <v>113.95099999999999</v>
      </c>
    </row>
    <row r="38" spans="1:24" ht="3" customHeight="1" x14ac:dyDescent="0.25">
      <c r="A38" s="30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24" ht="10.9" customHeight="1" x14ac:dyDescent="0.15">
      <c r="A39" s="36" t="s">
        <v>15</v>
      </c>
      <c r="B39" s="33"/>
      <c r="C39" s="33"/>
      <c r="D39" s="33"/>
      <c r="E39" s="33"/>
      <c r="F39" s="33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24" x14ac:dyDescent="0.15">
      <c r="A40" s="36" t="s">
        <v>14</v>
      </c>
      <c r="B40" s="33"/>
      <c r="C40" s="33"/>
      <c r="D40" s="33"/>
      <c r="E40" s="33"/>
      <c r="F40" s="33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2" spans="1:24" x14ac:dyDescent="0.25">
      <c r="M42" s="24"/>
      <c r="N42" s="24"/>
      <c r="O42" s="24"/>
      <c r="P42" s="24"/>
      <c r="Q42" s="24"/>
      <c r="R42" s="24"/>
    </row>
    <row r="43" spans="1:24" x14ac:dyDescent="0.25">
      <c r="M43" s="24"/>
      <c r="N43" s="24"/>
      <c r="O43" s="24"/>
      <c r="P43" s="24"/>
      <c r="Q43" s="24"/>
      <c r="R43" s="24"/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1550</vt:lpstr>
      <vt:lpstr>'1550'!Área_de_impresión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2018-06-11T21:03:34Z</cp:lastPrinted>
  <dcterms:created xsi:type="dcterms:W3CDTF">2017-06-07T14:26:21Z</dcterms:created>
  <dcterms:modified xsi:type="dcterms:W3CDTF">2018-11-20T16:50:28Z</dcterms:modified>
</cp:coreProperties>
</file>