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240" yWindow="120" windowWidth="11580" windowHeight="5970"/>
  </bookViews>
  <sheets>
    <sheet name="1544" sheetId="1" r:id="rId1"/>
  </sheets>
  <definedNames>
    <definedName name="_xlnm.Print_Area" localSheetId="0">'1544'!$A$1:$Z$26</definedName>
  </definedNames>
  <calcPr calcId="152511"/>
</workbook>
</file>

<file path=xl/calcChain.xml><?xml version="1.0" encoding="utf-8"?>
<calcChain xmlns="http://schemas.openxmlformats.org/spreadsheetml/2006/main">
  <c r="Y18" i="1" l="1"/>
  <c r="Y16" i="1"/>
  <c r="Y14" i="1"/>
  <c r="Y8" i="1"/>
  <c r="Y7" i="1" s="1"/>
  <c r="X18" i="1" l="1"/>
  <c r="X16" i="1"/>
  <c r="X14" i="1"/>
  <c r="X8" i="1"/>
  <c r="X7" i="1" s="1"/>
  <c r="W18" i="1" l="1"/>
  <c r="W16" i="1"/>
  <c r="W14" i="1"/>
  <c r="W8" i="1"/>
  <c r="W7" i="1" l="1"/>
  <c r="V18" i="1"/>
  <c r="V16" i="1"/>
  <c r="V14" i="1"/>
  <c r="V8" i="1"/>
  <c r="V7" i="1" l="1"/>
  <c r="H7" i="1"/>
  <c r="Z8" i="1"/>
  <c r="Z18" i="1"/>
  <c r="U18" i="1"/>
  <c r="T18" i="1"/>
  <c r="S18" i="1"/>
  <c r="R18" i="1"/>
  <c r="Q18" i="1"/>
  <c r="P18" i="1"/>
  <c r="O18" i="1"/>
  <c r="N18" i="1"/>
  <c r="M18" i="1"/>
  <c r="Z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Z14" i="1"/>
  <c r="U14" i="1"/>
  <c r="T14" i="1"/>
  <c r="S14" i="1"/>
  <c r="R14" i="1"/>
  <c r="Q14" i="1"/>
  <c r="P14" i="1"/>
  <c r="O14" i="1"/>
  <c r="N14" i="1"/>
  <c r="M14" i="1"/>
  <c r="L14" i="1"/>
  <c r="K14" i="1"/>
  <c r="K7" i="1" s="1"/>
  <c r="J14" i="1"/>
  <c r="I14" i="1"/>
  <c r="H14" i="1"/>
  <c r="G14" i="1"/>
  <c r="F14" i="1"/>
  <c r="E14" i="1"/>
  <c r="D14" i="1"/>
  <c r="C14" i="1"/>
  <c r="C7" i="1" s="1"/>
  <c r="U8" i="1"/>
  <c r="T8" i="1"/>
  <c r="S8" i="1"/>
  <c r="R8" i="1"/>
  <c r="Q8" i="1"/>
  <c r="P8" i="1"/>
  <c r="O8" i="1"/>
  <c r="N8" i="1"/>
  <c r="M8" i="1"/>
  <c r="L8" i="1"/>
  <c r="L7" i="1" s="1"/>
  <c r="K8" i="1"/>
  <c r="J8" i="1"/>
  <c r="J7" i="1" s="1"/>
  <c r="I8" i="1"/>
  <c r="I7" i="1" s="1"/>
  <c r="H8" i="1"/>
  <c r="G8" i="1"/>
  <c r="G7" i="1" s="1"/>
  <c r="F8" i="1"/>
  <c r="E8" i="1"/>
  <c r="D8" i="1"/>
  <c r="D7" i="1" s="1"/>
  <c r="C8" i="1"/>
  <c r="F5" i="1"/>
  <c r="G5" i="1"/>
  <c r="H5" i="1" s="1"/>
  <c r="I5" i="1" s="1"/>
  <c r="J5" i="1" s="1"/>
  <c r="K5" i="1" s="1"/>
  <c r="L5" i="1" s="1"/>
  <c r="M5" i="1" s="1"/>
  <c r="E7" i="1" l="1"/>
  <c r="F7" i="1"/>
  <c r="U7" i="1"/>
  <c r="M7" i="1"/>
  <c r="R7" i="1"/>
  <c r="Q7" i="1"/>
  <c r="P7" i="1"/>
  <c r="N7" i="1"/>
  <c r="O7" i="1"/>
  <c r="S7" i="1"/>
  <c r="T7" i="1"/>
  <c r="Z7" i="1"/>
</calcChain>
</file>

<file path=xl/sharedStrings.xml><?xml version="1.0" encoding="utf-8"?>
<sst xmlns="http://schemas.openxmlformats.org/spreadsheetml/2006/main" count="35" uniqueCount="33">
  <si>
    <t>Lote</t>
  </si>
  <si>
    <t>Total</t>
  </si>
  <si>
    <t>I</t>
  </si>
  <si>
    <t>X</t>
  </si>
  <si>
    <t>XIII</t>
  </si>
  <si>
    <t>Z-2B</t>
  </si>
  <si>
    <t>31-C</t>
  </si>
  <si>
    <t>VII/VI</t>
  </si>
  <si>
    <t>Fuente: PERUPETRO S.A.</t>
  </si>
  <si>
    <t>Graña y Montero Petrolera</t>
  </si>
  <si>
    <t>Sapet</t>
  </si>
  <si>
    <t>Olympic</t>
  </si>
  <si>
    <t>Aguaytía</t>
  </si>
  <si>
    <t>Pluspetrol Perú Corporation</t>
  </si>
  <si>
    <t>56</t>
  </si>
  <si>
    <t>Petrolera Monterrico</t>
  </si>
  <si>
    <t>II</t>
  </si>
  <si>
    <t>Petrobras Energía</t>
  </si>
  <si>
    <t>Savia Perú</t>
  </si>
  <si>
    <t>Empresa Contratista</t>
  </si>
  <si>
    <t>Selva Central</t>
  </si>
  <si>
    <t>Selva Sur</t>
  </si>
  <si>
    <t>Zócalo</t>
  </si>
  <si>
    <t>Noroeste</t>
  </si>
  <si>
    <t>Repsol</t>
  </si>
  <si>
    <t>57</t>
  </si>
  <si>
    <t>-</t>
  </si>
  <si>
    <t xml:space="preserve">     (Millones de pies cúbicos)</t>
  </si>
  <si>
    <t xml:space="preserve">    CONTRATISTA Y LOTE, 2013-2017</t>
  </si>
  <si>
    <t>15.44   PRODUCCIÓN FISCALIZADA DE GAS NATURAL, SEGÚN ZONA, EMPRESA</t>
  </si>
  <si>
    <r>
      <t>Producción fiscalizada</t>
    </r>
    <r>
      <rPr>
        <sz val="7"/>
        <rFont val="Arial Narrow"/>
        <family val="2"/>
      </rPr>
      <t>: Hidrocarburos provenientes de determinada área, producidos y medidos bajo términos y condiciones acordados en cada contrato celebrado por Perupetro S.A. y las empresas contratistas.</t>
    </r>
  </si>
  <si>
    <r>
      <t>Contrato</t>
    </r>
    <r>
      <rPr>
        <sz val="7"/>
        <rFont val="Arial Narrow"/>
        <family val="2"/>
      </rPr>
      <t>: Acuerdo aceptado por las partes, en los que se estipulan los términos y condiciones, por los que Perupetro S.A. autoriza al contratista para la realización de operaciones, en concordancia con lo establecido en la Ley Nº 26221 y la legislación pertinente, con el objeto común de producir hidrocarburos en el área de contrato.</t>
    </r>
  </si>
  <si>
    <r>
      <t>Contratista</t>
    </r>
    <r>
      <rPr>
        <sz val="7"/>
        <rFont val="Arial Narrow"/>
        <family val="2"/>
      </rPr>
      <t>: Persona natural o jurídica nacional o extranjera que realiza actividades de exploración o explotación de hidrocarburos, bajo formas contractuales que establece la Ley Orgánica de Hidrocarburos Nº 26221.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</si>
</sst>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0_)"/>
    <numFmt numFmtId="166" formatCode="0.0_)"/>
    <numFmt numFmtId="167" formatCode="#\ ###\ ##0.0;0;&quot;-&quot;"/>
  </numFmts>
  <fonts count="13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b/>
      <sz val="7"/>
      <name val="Arial Narrow"/>
      <family val="2"/>
    </font>
    <font>
      <sz val="7"/>
      <name val="Arial Narrow"/>
      <family val="2"/>
    </font>
    <font>
      <sz val="10"/>
      <name val="Helv"/>
    </font>
    <font>
      <b/>
      <u val="singleAccounting"/>
      <sz val="7"/>
      <name val="Arial Narrow"/>
      <family val="2"/>
    </font>
    <font>
      <b/>
      <u/>
      <sz val="7"/>
      <name val="Arial Narrow"/>
      <family val="2"/>
    </font>
    <font>
      <sz val="6"/>
      <name val="Arial Narrow"/>
      <family val="2"/>
    </font>
    <font>
      <sz val="10"/>
      <name val="Courier"/>
      <family val="3"/>
    </font>
    <font>
      <sz val="8"/>
      <name val="Arial Narrow"/>
      <family val="2"/>
    </font>
    <font>
      <b/>
      <sz val="8"/>
      <name val="Arial Narrow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166" fontId="5" fillId="0" borderId="0"/>
    <xf numFmtId="0" fontId="2" fillId="0" borderId="0"/>
    <xf numFmtId="0" fontId="2" fillId="0" borderId="0"/>
    <xf numFmtId="164" fontId="5" fillId="0" borderId="0"/>
    <xf numFmtId="0" fontId="2" fillId="0" borderId="0"/>
  </cellStyleXfs>
  <cellXfs count="35">
    <xf numFmtId="0" fontId="0" fillId="0" borderId="0" xfId="0"/>
    <xf numFmtId="0" fontId="1" fillId="0" borderId="0" xfId="4" quotePrefix="1" applyFont="1" applyAlignment="1" applyProtection="1">
      <alignment horizontal="left" vertical="center"/>
    </xf>
    <xf numFmtId="0" fontId="3" fillId="0" borderId="0" xfId="4" quotePrefix="1" applyFont="1" applyAlignment="1" applyProtection="1">
      <alignment horizontal="right" vertical="center"/>
    </xf>
    <xf numFmtId="164" fontId="4" fillId="0" borderId="0" xfId="5" applyFont="1" applyAlignment="1">
      <alignment horizontal="right" vertical="center"/>
    </xf>
    <xf numFmtId="0" fontId="1" fillId="0" borderId="0" xfId="4" quotePrefix="1" applyFont="1" applyAlignment="1" applyProtection="1">
      <alignment horizontal="left" vertical="center" indent="2"/>
    </xf>
    <xf numFmtId="164" fontId="7" fillId="0" borderId="0" xfId="5" applyFont="1" applyAlignment="1">
      <alignment horizontal="right" vertical="center"/>
    </xf>
    <xf numFmtId="164" fontId="3" fillId="0" borderId="0" xfId="5" applyFont="1" applyAlignment="1">
      <alignment horizontal="right" vertical="center"/>
    </xf>
    <xf numFmtId="164" fontId="8" fillId="0" borderId="0" xfId="5" applyFont="1" applyAlignment="1">
      <alignment horizontal="right" vertical="center"/>
    </xf>
    <xf numFmtId="164" fontId="4" fillId="0" borderId="0" xfId="5" applyFont="1" applyAlignment="1">
      <alignment horizontal="left" vertical="center"/>
    </xf>
    <xf numFmtId="165" fontId="6" fillId="0" borderId="1" xfId="2" quotePrefix="1" applyNumberFormat="1" applyFont="1" applyBorder="1" applyAlignment="1" applyProtection="1">
      <alignment horizontal="left" vertical="center"/>
    </xf>
    <xf numFmtId="165" fontId="6" fillId="0" borderId="1" xfId="2" quotePrefix="1" applyNumberFormat="1" applyFont="1" applyBorder="1" applyAlignment="1" applyProtection="1">
      <alignment horizontal="right" vertical="center"/>
    </xf>
    <xf numFmtId="166" fontId="4" fillId="0" borderId="1" xfId="0" applyNumberFormat="1" applyFont="1" applyBorder="1" applyAlignment="1" applyProtection="1">
      <alignment horizontal="right" vertical="center"/>
    </xf>
    <xf numFmtId="164" fontId="4" fillId="0" borderId="1" xfId="5" applyFont="1" applyBorder="1" applyAlignment="1">
      <alignment horizontal="right" vertical="center"/>
    </xf>
    <xf numFmtId="164" fontId="4" fillId="0" borderId="5" xfId="5" applyFont="1" applyBorder="1" applyAlignment="1">
      <alignment horizontal="left" vertical="center"/>
    </xf>
    <xf numFmtId="0" fontId="10" fillId="0" borderId="0" xfId="4" quotePrefix="1" applyFont="1" applyAlignment="1" applyProtection="1">
      <alignment horizontal="left" vertical="center" indent="2"/>
    </xf>
    <xf numFmtId="165" fontId="11" fillId="0" borderId="3" xfId="2" applyNumberFormat="1" applyFont="1" applyBorder="1" applyAlignment="1" applyProtection="1">
      <alignment horizontal="center" vertical="center"/>
    </xf>
    <xf numFmtId="49" fontId="11" fillId="0" borderId="2" xfId="2" applyNumberFormat="1" applyFont="1" applyBorder="1" applyAlignment="1" applyProtection="1">
      <alignment horizontal="right" vertical="center"/>
    </xf>
    <xf numFmtId="1" fontId="11" fillId="0" borderId="2" xfId="0" applyNumberFormat="1" applyFont="1" applyBorder="1" applyAlignment="1">
      <alignment horizontal="right" vertical="center"/>
    </xf>
    <xf numFmtId="165" fontId="11" fillId="0" borderId="4" xfId="2" applyNumberFormat="1" applyFont="1" applyBorder="1" applyAlignment="1" applyProtection="1">
      <alignment horizontal="center" vertical="center"/>
    </xf>
    <xf numFmtId="49" fontId="11" fillId="0" borderId="0" xfId="2" applyNumberFormat="1" applyFont="1" applyBorder="1" applyAlignment="1" applyProtection="1">
      <alignment horizontal="right" vertical="center"/>
    </xf>
    <xf numFmtId="1" fontId="11" fillId="0" borderId="0" xfId="0" applyNumberFormat="1" applyFont="1" applyBorder="1" applyAlignment="1">
      <alignment horizontal="right" vertical="center"/>
    </xf>
    <xf numFmtId="165" fontId="11" fillId="0" borderId="4" xfId="2" applyNumberFormat="1" applyFont="1" applyBorder="1" applyAlignment="1" applyProtection="1">
      <alignment horizontal="left" vertical="center"/>
    </xf>
    <xf numFmtId="165" fontId="11" fillId="0" borderId="0" xfId="2" applyNumberFormat="1" applyFont="1" applyBorder="1" applyAlignment="1" applyProtection="1">
      <alignment horizontal="right" vertical="center"/>
    </xf>
    <xf numFmtId="167" fontId="11" fillId="0" borderId="0" xfId="0" applyNumberFormat="1" applyFont="1" applyFill="1" applyAlignment="1">
      <alignment horizontal="right" vertical="center"/>
    </xf>
    <xf numFmtId="165" fontId="10" fillId="0" borderId="4" xfId="2" applyNumberFormat="1" applyFont="1" applyBorder="1" applyAlignment="1" applyProtection="1">
      <alignment horizontal="left" vertical="center" indent="1"/>
    </xf>
    <xf numFmtId="165" fontId="10" fillId="0" borderId="0" xfId="2" applyNumberFormat="1" applyFont="1" applyBorder="1" applyAlignment="1" applyProtection="1">
      <alignment horizontal="right" vertical="center"/>
    </xf>
    <xf numFmtId="167" fontId="10" fillId="0" borderId="0" xfId="0" applyNumberFormat="1" applyFont="1" applyAlignment="1" applyProtection="1">
      <alignment horizontal="right" vertical="center"/>
    </xf>
    <xf numFmtId="167" fontId="11" fillId="0" borderId="0" xfId="0" applyNumberFormat="1" applyFont="1" applyAlignment="1" applyProtection="1">
      <alignment horizontal="right" vertical="center"/>
    </xf>
    <xf numFmtId="49" fontId="10" fillId="0" borderId="0" xfId="2" applyNumberFormat="1" applyFont="1" applyBorder="1" applyAlignment="1" applyProtection="1">
      <alignment horizontal="right" vertical="center"/>
    </xf>
    <xf numFmtId="0" fontId="1" fillId="0" borderId="0" xfId="6" quotePrefix="1" applyFont="1" applyAlignment="1" applyProtection="1">
      <alignment horizontal="left" vertical="center"/>
    </xf>
    <xf numFmtId="0" fontId="4" fillId="0" borderId="0" xfId="6" applyFont="1" applyAlignment="1">
      <alignment horizontal="right" vertical="center"/>
    </xf>
    <xf numFmtId="0" fontId="4" fillId="2" borderId="0" xfId="6" applyFont="1" applyFill="1" applyAlignment="1">
      <alignment horizontal="right" vertical="center"/>
    </xf>
    <xf numFmtId="0" fontId="3" fillId="0" borderId="0" xfId="3" applyFont="1" applyBorder="1" applyAlignment="1" applyProtection="1">
      <alignment horizontal="left" vertical="center"/>
    </xf>
    <xf numFmtId="164" fontId="3" fillId="0" borderId="0" xfId="5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</cellXfs>
  <cellStyles count="7">
    <cellStyle name="Normal" xfId="0" builtinId="0"/>
    <cellStyle name="Normal 2" xfId="1"/>
    <cellStyle name="Normal_IEC12004" xfId="2"/>
    <cellStyle name="Normal_IEC12029" xfId="3"/>
    <cellStyle name="Normal_IEC12031" xfId="6"/>
    <cellStyle name="Normal_IEC12037" xfId="4"/>
    <cellStyle name="Normal_IEIM140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M29"/>
  <sheetViews>
    <sheetView showGridLines="0" showZeros="0" tabSelected="1" zoomScale="110" zoomScaleNormal="110" workbookViewId="0">
      <selection activeCell="A9" sqref="A9"/>
    </sheetView>
  </sheetViews>
  <sheetFormatPr baseColWidth="10" defaultColWidth="6.7109375" defaultRowHeight="9" x14ac:dyDescent="0.2"/>
  <cols>
    <col min="1" max="1" width="17.7109375" style="8" customWidth="1"/>
    <col min="2" max="2" width="3.7109375" style="3" customWidth="1"/>
    <col min="3" max="14" width="6.7109375" style="3" hidden="1" customWidth="1"/>
    <col min="15" max="18" width="7.42578125" style="3" hidden="1" customWidth="1"/>
    <col min="19" max="21" width="7" style="3" hidden="1" customWidth="1"/>
    <col min="22" max="26" width="7" style="3" customWidth="1"/>
    <col min="27" max="16384" width="6.7109375" style="3"/>
  </cols>
  <sheetData>
    <row r="1" spans="1:39" ht="12" customHeight="1" x14ac:dyDescent="0.2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39" ht="10.9" customHeight="1" x14ac:dyDescent="0.2">
      <c r="A2" s="4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39" ht="10.15" customHeight="1" x14ac:dyDescent="0.2">
      <c r="A3" s="14" t="s">
        <v>27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39" s="5" customFormat="1" ht="3" customHeight="1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39" s="6" customFormat="1" ht="13.15" customHeight="1" x14ac:dyDescent="0.2">
      <c r="A5" s="15" t="s">
        <v>19</v>
      </c>
      <c r="B5" s="16" t="s">
        <v>0</v>
      </c>
      <c r="C5" s="17">
        <v>1994</v>
      </c>
      <c r="D5" s="17">
        <v>1995</v>
      </c>
      <c r="E5" s="17">
        <v>1996</v>
      </c>
      <c r="F5" s="17">
        <f>+E5+1</f>
        <v>1997</v>
      </c>
      <c r="G5" s="17">
        <f t="shared" ref="G5:M5" si="0">+F5+1</f>
        <v>1998</v>
      </c>
      <c r="H5" s="17">
        <f t="shared" si="0"/>
        <v>1999</v>
      </c>
      <c r="I5" s="17">
        <f t="shared" si="0"/>
        <v>2000</v>
      </c>
      <c r="J5" s="17">
        <f t="shared" si="0"/>
        <v>2001</v>
      </c>
      <c r="K5" s="17">
        <f t="shared" si="0"/>
        <v>2002</v>
      </c>
      <c r="L5" s="17">
        <f t="shared" si="0"/>
        <v>2003</v>
      </c>
      <c r="M5" s="17">
        <f t="shared" si="0"/>
        <v>2004</v>
      </c>
      <c r="N5" s="17">
        <v>2005</v>
      </c>
      <c r="O5" s="17">
        <v>2006</v>
      </c>
      <c r="P5" s="17">
        <v>2007</v>
      </c>
      <c r="Q5" s="17">
        <v>2008</v>
      </c>
      <c r="R5" s="17">
        <v>2009</v>
      </c>
      <c r="S5" s="17">
        <v>2010</v>
      </c>
      <c r="T5" s="17">
        <v>2011</v>
      </c>
      <c r="U5" s="17">
        <v>2012</v>
      </c>
      <c r="V5" s="17">
        <v>2013</v>
      </c>
      <c r="W5" s="17">
        <v>2014</v>
      </c>
      <c r="X5" s="17">
        <v>2015</v>
      </c>
      <c r="Y5" s="17">
        <v>2016</v>
      </c>
      <c r="Z5" s="17">
        <v>2017</v>
      </c>
    </row>
    <row r="6" spans="1:39" s="6" customFormat="1" ht="1.5" customHeight="1" x14ac:dyDescent="0.2">
      <c r="A6" s="1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39" s="6" customFormat="1" ht="12" customHeight="1" x14ac:dyDescent="0.2">
      <c r="A7" s="21" t="s">
        <v>1</v>
      </c>
      <c r="B7" s="22"/>
      <c r="C7" s="23">
        <f t="shared" ref="C7:U7" si="1">+C8+C14+C16+C18</f>
        <v>9536.726999999999</v>
      </c>
      <c r="D7" s="23">
        <f t="shared" si="1"/>
        <v>9425.0740000000005</v>
      </c>
      <c r="E7" s="23">
        <f t="shared" si="1"/>
        <v>8768.2160000000003</v>
      </c>
      <c r="F7" s="23">
        <f t="shared" si="1"/>
        <v>8530.880000000001</v>
      </c>
      <c r="G7" s="23">
        <f t="shared" si="1"/>
        <v>14431.905999999999</v>
      </c>
      <c r="H7" s="23">
        <f t="shared" si="1"/>
        <v>14644.53</v>
      </c>
      <c r="I7" s="23">
        <f t="shared" si="1"/>
        <v>12183.916999999999</v>
      </c>
      <c r="J7" s="23">
        <f t="shared" si="1"/>
        <v>13076.530999999999</v>
      </c>
      <c r="K7" s="23">
        <f t="shared" si="1"/>
        <v>15598.618</v>
      </c>
      <c r="L7" s="23">
        <f t="shared" si="1"/>
        <v>18483.023007030002</v>
      </c>
      <c r="M7" s="23">
        <f t="shared" si="1"/>
        <v>30542.595744999999</v>
      </c>
      <c r="N7" s="23">
        <f t="shared" si="1"/>
        <v>54331.932329000003</v>
      </c>
      <c r="O7" s="23">
        <f t="shared" si="1"/>
        <v>63556.199198899994</v>
      </c>
      <c r="P7" s="23">
        <f t="shared" si="1"/>
        <v>96206.453983499989</v>
      </c>
      <c r="Q7" s="23">
        <f t="shared" si="1"/>
        <v>122230.1447549</v>
      </c>
      <c r="R7" s="23">
        <f t="shared" si="1"/>
        <v>125299.61369310002</v>
      </c>
      <c r="S7" s="23">
        <f t="shared" si="1"/>
        <v>255609.23024929996</v>
      </c>
      <c r="T7" s="23">
        <f t="shared" si="1"/>
        <v>401169.42456119996</v>
      </c>
      <c r="U7" s="23">
        <f t="shared" si="1"/>
        <v>418794.75087520003</v>
      </c>
      <c r="V7" s="23">
        <f>+V8+V14+V16+V18</f>
        <v>430559.14269950002</v>
      </c>
      <c r="W7" s="23">
        <f>+W8+W14+W16+W18</f>
        <v>456406.97649889998</v>
      </c>
      <c r="X7" s="23">
        <f>+X8+X14+X16+X18</f>
        <v>441243.77018669999</v>
      </c>
      <c r="Y7" s="23">
        <f>+Y8+Y14+Y16+Y18</f>
        <v>494430.93524110003</v>
      </c>
      <c r="Z7" s="23">
        <f>+Z8+Z14+Z16+Z18</f>
        <v>457050.12448230002</v>
      </c>
    </row>
    <row r="8" spans="1:39" s="6" customFormat="1" ht="12" customHeight="1" x14ac:dyDescent="0.2">
      <c r="A8" s="21" t="s">
        <v>23</v>
      </c>
      <c r="B8" s="22"/>
      <c r="C8" s="23">
        <f>SUM(C9:C13)</f>
        <v>2955.2629999999999</v>
      </c>
      <c r="D8" s="23">
        <f t="shared" ref="D8:U8" si="2">SUM(D9:D13)</f>
        <v>3550.848</v>
      </c>
      <c r="E8" s="23">
        <f t="shared" si="2"/>
        <v>2754.35</v>
      </c>
      <c r="F8" s="23">
        <f t="shared" si="2"/>
        <v>2376.6480000000001</v>
      </c>
      <c r="G8" s="23">
        <f t="shared" si="2"/>
        <v>3798.2420000000002</v>
      </c>
      <c r="H8" s="23">
        <f t="shared" si="2"/>
        <v>4010.9250000000002</v>
      </c>
      <c r="I8" s="23">
        <f t="shared" si="2"/>
        <v>3737.4079999999999</v>
      </c>
      <c r="J8" s="23">
        <f t="shared" si="2"/>
        <v>4283.7939999999999</v>
      </c>
      <c r="K8" s="23">
        <f t="shared" si="2"/>
        <v>3960.806</v>
      </c>
      <c r="L8" s="23">
        <f t="shared" si="2"/>
        <v>5085.1980070300006</v>
      </c>
      <c r="M8" s="23">
        <f t="shared" si="2"/>
        <v>6017.5215208999998</v>
      </c>
      <c r="N8" s="23">
        <f t="shared" si="2"/>
        <v>6199.8459010000006</v>
      </c>
      <c r="O8" s="23">
        <f t="shared" si="2"/>
        <v>6133.4095341000002</v>
      </c>
      <c r="P8" s="23">
        <f t="shared" si="2"/>
        <v>6331.5809589999999</v>
      </c>
      <c r="Q8" s="23">
        <f t="shared" si="2"/>
        <v>6799.849610799999</v>
      </c>
      <c r="R8" s="23">
        <f t="shared" si="2"/>
        <v>6258.9084149999999</v>
      </c>
      <c r="S8" s="23">
        <f t="shared" si="2"/>
        <v>7180.7209405000003</v>
      </c>
      <c r="T8" s="23">
        <f t="shared" si="2"/>
        <v>8221.3533098000007</v>
      </c>
      <c r="U8" s="23">
        <f t="shared" si="2"/>
        <v>8151.9429915000001</v>
      </c>
      <c r="V8" s="23">
        <f>SUM(V9:V13)</f>
        <v>8087.4596285999996</v>
      </c>
      <c r="W8" s="23">
        <f>SUM(W9:W13)</f>
        <v>11347.5545716</v>
      </c>
      <c r="X8" s="23">
        <f>SUM(X9:X13)</f>
        <v>14061.438063199999</v>
      </c>
      <c r="Y8" s="23">
        <f>SUM(Y9:Y13)</f>
        <v>14135.3966779</v>
      </c>
      <c r="Z8" s="23">
        <f>SUM(Z9:Z13)</f>
        <v>13339.1635286</v>
      </c>
    </row>
    <row r="9" spans="1:39" ht="12" customHeight="1" x14ac:dyDescent="0.2">
      <c r="A9" s="24" t="s">
        <v>9</v>
      </c>
      <c r="B9" s="25" t="s">
        <v>2</v>
      </c>
      <c r="C9" s="26">
        <v>104.913</v>
      </c>
      <c r="D9" s="26">
        <v>0</v>
      </c>
      <c r="E9" s="26">
        <v>0</v>
      </c>
      <c r="F9" s="26">
        <v>0</v>
      </c>
      <c r="G9" s="26">
        <v>0</v>
      </c>
      <c r="H9" s="26">
        <v>80.412000000000006</v>
      </c>
      <c r="I9" s="26">
        <v>68.748999999999995</v>
      </c>
      <c r="J9" s="26">
        <v>120.605</v>
      </c>
      <c r="K9" s="26">
        <v>181.12700000000001</v>
      </c>
      <c r="L9" s="26">
        <v>217.83699999999999</v>
      </c>
      <c r="M9" s="26">
        <v>788.42600000000004</v>
      </c>
      <c r="N9" s="26">
        <v>941.11900000000003</v>
      </c>
      <c r="O9" s="26">
        <v>1024.539</v>
      </c>
      <c r="P9" s="26">
        <v>1449.9459999999999</v>
      </c>
      <c r="Q9" s="26">
        <v>1750.6569999999999</v>
      </c>
      <c r="R9" s="26">
        <v>1709.2619999999999</v>
      </c>
      <c r="S9" s="26">
        <v>1648.7619999999999</v>
      </c>
      <c r="T9" s="26">
        <v>1671.13</v>
      </c>
      <c r="U9" s="26">
        <v>1750.5260000000001</v>
      </c>
      <c r="V9" s="26">
        <v>2029.212</v>
      </c>
      <c r="W9" s="26">
        <v>2922.748</v>
      </c>
      <c r="X9" s="26">
        <v>3461.2950000000001</v>
      </c>
      <c r="Y9" s="26">
        <v>3028.2510000000002</v>
      </c>
      <c r="Z9" s="26">
        <v>2661.1170000000002</v>
      </c>
    </row>
    <row r="10" spans="1:39" ht="12" customHeight="1" x14ac:dyDescent="0.2">
      <c r="A10" s="24" t="s">
        <v>15</v>
      </c>
      <c r="B10" s="25" t="s">
        <v>16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62.295751000000003</v>
      </c>
      <c r="T10" s="26">
        <v>329.08816240000004</v>
      </c>
      <c r="U10" s="26">
        <v>347.45931039999999</v>
      </c>
      <c r="V10" s="26">
        <v>393.89461349999999</v>
      </c>
      <c r="W10" s="26">
        <v>643.01081910000005</v>
      </c>
      <c r="X10" s="26">
        <v>764.5751064000001</v>
      </c>
      <c r="Y10" s="26">
        <v>856.29845060000014</v>
      </c>
      <c r="Z10" s="26">
        <v>844.35539529999994</v>
      </c>
    </row>
    <row r="11" spans="1:39" ht="12" customHeight="1" x14ac:dyDescent="0.2">
      <c r="A11" s="24" t="s">
        <v>10</v>
      </c>
      <c r="B11" s="25" t="s">
        <v>7</v>
      </c>
      <c r="C11" s="26">
        <v>0.48</v>
      </c>
      <c r="D11" s="26">
        <v>0</v>
      </c>
      <c r="E11" s="26">
        <v>0</v>
      </c>
      <c r="F11" s="26">
        <v>0</v>
      </c>
      <c r="G11" s="26">
        <v>1179.4880000000001</v>
      </c>
      <c r="H11" s="26">
        <v>1139.3409999999999</v>
      </c>
      <c r="I11" s="26">
        <v>1033.229</v>
      </c>
      <c r="J11" s="26">
        <v>1210.019</v>
      </c>
      <c r="K11" s="26">
        <v>1232.0519999999999</v>
      </c>
      <c r="L11" s="26">
        <v>1436.2909999999999</v>
      </c>
      <c r="M11" s="26">
        <v>1513.5909999999999</v>
      </c>
      <c r="N11" s="26">
        <v>1176.596</v>
      </c>
      <c r="O11" s="26">
        <v>969.01</v>
      </c>
      <c r="P11" s="26">
        <v>751.15300000000002</v>
      </c>
      <c r="Q11" s="26">
        <v>719.79499999999996</v>
      </c>
      <c r="R11" s="26">
        <v>457.90300000000002</v>
      </c>
      <c r="S11" s="26">
        <v>787.44100000000003</v>
      </c>
      <c r="T11" s="26">
        <v>930.399</v>
      </c>
      <c r="U11" s="26">
        <v>1100.6849999999999</v>
      </c>
      <c r="V11" s="26">
        <v>1029.3810000000001</v>
      </c>
      <c r="W11" s="26">
        <v>1028.7260000000001</v>
      </c>
      <c r="X11" s="26">
        <v>1127.3230000000001</v>
      </c>
      <c r="Y11" s="26">
        <v>1156.748</v>
      </c>
      <c r="Z11" s="26">
        <v>1055.806</v>
      </c>
    </row>
    <row r="12" spans="1:39" ht="12" customHeight="1" x14ac:dyDescent="0.2">
      <c r="A12" s="24" t="s">
        <v>17</v>
      </c>
      <c r="B12" s="25" t="s">
        <v>3</v>
      </c>
      <c r="C12" s="26">
        <v>2849.87</v>
      </c>
      <c r="D12" s="26">
        <v>3550.848</v>
      </c>
      <c r="E12" s="26">
        <v>2754.35</v>
      </c>
      <c r="F12" s="26">
        <v>2376.6480000000001</v>
      </c>
      <c r="G12" s="26">
        <v>2618.7539999999999</v>
      </c>
      <c r="H12" s="26">
        <v>2791.172</v>
      </c>
      <c r="I12" s="26">
        <v>2635.43</v>
      </c>
      <c r="J12" s="26">
        <v>2953.17</v>
      </c>
      <c r="K12" s="26">
        <v>2322.0309999999999</v>
      </c>
      <c r="L12" s="26">
        <v>2570.86</v>
      </c>
      <c r="M12" s="26">
        <v>3070.4740000000002</v>
      </c>
      <c r="N12" s="26">
        <v>3664.252</v>
      </c>
      <c r="O12" s="26">
        <v>3701.0329999999999</v>
      </c>
      <c r="P12" s="26">
        <v>3689.5349999999999</v>
      </c>
      <c r="Q12" s="26">
        <v>3982.973</v>
      </c>
      <c r="R12" s="26">
        <v>3885.788</v>
      </c>
      <c r="S12" s="26">
        <v>4452.7290000000003</v>
      </c>
      <c r="T12" s="26">
        <v>4948.6180000000004</v>
      </c>
      <c r="U12" s="26">
        <v>3876.3119999999999</v>
      </c>
      <c r="V12" s="26">
        <v>2411.8409999999999</v>
      </c>
      <c r="W12" s="26">
        <v>4074.1990000000001</v>
      </c>
      <c r="X12" s="26">
        <v>4827.3069999999998</v>
      </c>
      <c r="Y12" s="26">
        <v>5344.5619999999999</v>
      </c>
      <c r="Z12" s="26">
        <v>5189.7780000000002</v>
      </c>
    </row>
    <row r="13" spans="1:39" ht="12" customHeight="1" x14ac:dyDescent="0.2">
      <c r="A13" s="24" t="s">
        <v>11</v>
      </c>
      <c r="B13" s="25" t="s">
        <v>4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225.596</v>
      </c>
      <c r="L13" s="26">
        <v>860.21000702999993</v>
      </c>
      <c r="M13" s="26">
        <v>645.03052090000006</v>
      </c>
      <c r="N13" s="26">
        <v>417.8789010000001</v>
      </c>
      <c r="O13" s="26">
        <v>438.82753409999992</v>
      </c>
      <c r="P13" s="26">
        <v>440.94695899999999</v>
      </c>
      <c r="Q13" s="26">
        <v>346.42461079999998</v>
      </c>
      <c r="R13" s="26">
        <v>205.95541499999999</v>
      </c>
      <c r="S13" s="26">
        <v>229.4931895</v>
      </c>
      <c r="T13" s="26">
        <v>342.11814739999994</v>
      </c>
      <c r="U13" s="26">
        <v>1076.9606810999999</v>
      </c>
      <c r="V13" s="26">
        <v>2223.1310150999998</v>
      </c>
      <c r="W13" s="26">
        <v>2678.8707524999995</v>
      </c>
      <c r="X13" s="26">
        <v>3880.9379567999999</v>
      </c>
      <c r="Y13" s="26">
        <v>3749.5372272999994</v>
      </c>
      <c r="Z13" s="26">
        <v>3588.1071333</v>
      </c>
    </row>
    <row r="14" spans="1:39" s="6" customFormat="1" ht="12" customHeight="1" x14ac:dyDescent="0.2">
      <c r="A14" s="21" t="s">
        <v>22</v>
      </c>
      <c r="B14" s="22"/>
      <c r="C14" s="27">
        <f>+C15</f>
        <v>6581.4639999999999</v>
      </c>
      <c r="D14" s="27">
        <f t="shared" ref="D14:Z14" si="3">+D15</f>
        <v>5874.2259999999997</v>
      </c>
      <c r="E14" s="27">
        <f t="shared" si="3"/>
        <v>6013.866</v>
      </c>
      <c r="F14" s="27">
        <f t="shared" si="3"/>
        <v>6154.232</v>
      </c>
      <c r="G14" s="27">
        <f t="shared" si="3"/>
        <v>6493.42</v>
      </c>
      <c r="H14" s="27">
        <f t="shared" si="3"/>
        <v>6551.3090000000002</v>
      </c>
      <c r="I14" s="27">
        <f t="shared" si="3"/>
        <v>5145.8329999999996</v>
      </c>
      <c r="J14" s="27">
        <f t="shared" si="3"/>
        <v>3344.3679999999999</v>
      </c>
      <c r="K14" s="27">
        <f t="shared" si="3"/>
        <v>2786.0010000000002</v>
      </c>
      <c r="L14" s="27">
        <f t="shared" si="3"/>
        <v>3473.0329999999999</v>
      </c>
      <c r="M14" s="27">
        <f t="shared" si="3"/>
        <v>4082.1239999999998</v>
      </c>
      <c r="N14" s="27">
        <f t="shared" si="3"/>
        <v>3720.9311233999993</v>
      </c>
      <c r="O14" s="27">
        <f t="shared" si="3"/>
        <v>5155.1125123000002</v>
      </c>
      <c r="P14" s="27">
        <f t="shared" si="3"/>
        <v>5133.2476782000003</v>
      </c>
      <c r="Q14" s="27">
        <f t="shared" si="3"/>
        <v>5159.4417045999999</v>
      </c>
      <c r="R14" s="27">
        <f t="shared" si="3"/>
        <v>4015.1660000000002</v>
      </c>
      <c r="S14" s="27">
        <f t="shared" si="3"/>
        <v>4126.4709999999995</v>
      </c>
      <c r="T14" s="27">
        <f t="shared" si="3"/>
        <v>4038.8093280000003</v>
      </c>
      <c r="U14" s="27">
        <f t="shared" si="3"/>
        <v>3043.8697586999997</v>
      </c>
      <c r="V14" s="27">
        <f t="shared" si="3"/>
        <v>1305.4309099999998</v>
      </c>
      <c r="W14" s="27">
        <f t="shared" si="3"/>
        <v>2091.7753904000001</v>
      </c>
      <c r="X14" s="27">
        <f t="shared" si="3"/>
        <v>2281.1491363</v>
      </c>
      <c r="Y14" s="27">
        <f t="shared" si="3"/>
        <v>2804.3485344999999</v>
      </c>
      <c r="Z14" s="27">
        <f t="shared" si="3"/>
        <v>2584.9765144999997</v>
      </c>
      <c r="AC14" s="3"/>
      <c r="AD14" s="3"/>
      <c r="AE14" s="3"/>
      <c r="AF14" s="3"/>
      <c r="AG14" s="3"/>
      <c r="AI14" s="3"/>
      <c r="AJ14" s="3"/>
      <c r="AK14" s="3"/>
      <c r="AL14" s="3"/>
      <c r="AM14" s="3"/>
    </row>
    <row r="15" spans="1:39" ht="12" customHeight="1" x14ac:dyDescent="0.2">
      <c r="A15" s="24" t="s">
        <v>18</v>
      </c>
      <c r="B15" s="25" t="s">
        <v>5</v>
      </c>
      <c r="C15" s="26">
        <v>6581.4639999999999</v>
      </c>
      <c r="D15" s="26">
        <v>5874.2259999999997</v>
      </c>
      <c r="E15" s="26">
        <v>6013.866</v>
      </c>
      <c r="F15" s="26">
        <v>6154.232</v>
      </c>
      <c r="G15" s="26">
        <v>6493.42</v>
      </c>
      <c r="H15" s="26">
        <v>6551.3090000000002</v>
      </c>
      <c r="I15" s="26">
        <v>5145.8329999999996</v>
      </c>
      <c r="J15" s="26">
        <v>3344.3679999999999</v>
      </c>
      <c r="K15" s="26">
        <v>2786.0010000000002</v>
      </c>
      <c r="L15" s="26">
        <v>3473.0329999999999</v>
      </c>
      <c r="M15" s="26">
        <v>4082.1239999999998</v>
      </c>
      <c r="N15" s="26">
        <v>3720.9311233999993</v>
      </c>
      <c r="O15" s="26">
        <v>5155.1125123000002</v>
      </c>
      <c r="P15" s="26">
        <v>5133.2476782000003</v>
      </c>
      <c r="Q15" s="26">
        <v>5159.4417045999999</v>
      </c>
      <c r="R15" s="26">
        <v>4015.1660000000002</v>
      </c>
      <c r="S15" s="26">
        <v>4126.4709999999995</v>
      </c>
      <c r="T15" s="26">
        <v>4038.8093280000003</v>
      </c>
      <c r="U15" s="26">
        <v>3043.8697586999997</v>
      </c>
      <c r="V15" s="26">
        <v>1305.4309099999998</v>
      </c>
      <c r="W15" s="26">
        <v>2091.7753904000001</v>
      </c>
      <c r="X15" s="26">
        <v>2281.1491363</v>
      </c>
      <c r="Y15" s="26">
        <v>2804.3485344999999</v>
      </c>
      <c r="Z15" s="26">
        <v>2584.9765144999997</v>
      </c>
    </row>
    <row r="16" spans="1:39" s="6" customFormat="1" ht="12" customHeight="1" x14ac:dyDescent="0.2">
      <c r="A16" s="21" t="s">
        <v>20</v>
      </c>
      <c r="B16" s="22"/>
      <c r="C16" s="26">
        <f>+C17</f>
        <v>0</v>
      </c>
      <c r="D16" s="26">
        <f t="shared" ref="D16:Z16" si="4">+D17</f>
        <v>0</v>
      </c>
      <c r="E16" s="26">
        <f t="shared" si="4"/>
        <v>0</v>
      </c>
      <c r="F16" s="26">
        <f t="shared" si="4"/>
        <v>0</v>
      </c>
      <c r="G16" s="27">
        <f t="shared" si="4"/>
        <v>4140.2439999999997</v>
      </c>
      <c r="H16" s="27">
        <f t="shared" si="4"/>
        <v>4082.2959999999998</v>
      </c>
      <c r="I16" s="27">
        <f t="shared" si="4"/>
        <v>3300.6759999999999</v>
      </c>
      <c r="J16" s="27">
        <f t="shared" si="4"/>
        <v>5448.3689999999997</v>
      </c>
      <c r="K16" s="27">
        <f t="shared" si="4"/>
        <v>8851.8109999999997</v>
      </c>
      <c r="L16" s="27">
        <f t="shared" si="4"/>
        <v>9924.7919999999995</v>
      </c>
      <c r="M16" s="27">
        <f t="shared" si="4"/>
        <v>13223.224</v>
      </c>
      <c r="N16" s="27">
        <f t="shared" si="4"/>
        <v>15205.536</v>
      </c>
      <c r="O16" s="27">
        <f t="shared" si="4"/>
        <v>13818.712</v>
      </c>
      <c r="P16" s="27">
        <f t="shared" si="4"/>
        <v>14014.655000000001</v>
      </c>
      <c r="Q16" s="27">
        <f t="shared" si="4"/>
        <v>14906.174000000001</v>
      </c>
      <c r="R16" s="27">
        <f t="shared" si="4"/>
        <v>12683.95</v>
      </c>
      <c r="S16" s="27">
        <f t="shared" si="4"/>
        <v>9987.0159999999996</v>
      </c>
      <c r="T16" s="27">
        <f t="shared" si="4"/>
        <v>6567.165</v>
      </c>
      <c r="U16" s="27">
        <f t="shared" si="4"/>
        <v>11187.576716900001</v>
      </c>
      <c r="V16" s="27">
        <f t="shared" si="4"/>
        <v>5333.3541126</v>
      </c>
      <c r="W16" s="27">
        <f t="shared" si="4"/>
        <v>5298.5161322999993</v>
      </c>
      <c r="X16" s="27">
        <f t="shared" si="4"/>
        <v>6141.633655300001</v>
      </c>
      <c r="Y16" s="27">
        <f t="shared" si="4"/>
        <v>4599.5770525999997</v>
      </c>
      <c r="Z16" s="27">
        <f t="shared" si="4"/>
        <v>1584.9599587999996</v>
      </c>
      <c r="AC16" s="3"/>
      <c r="AD16" s="3"/>
      <c r="AE16" s="3"/>
      <c r="AF16" s="3"/>
      <c r="AG16" s="3"/>
      <c r="AI16" s="3"/>
      <c r="AJ16" s="3"/>
      <c r="AK16" s="3"/>
      <c r="AL16" s="3"/>
      <c r="AM16" s="3"/>
    </row>
    <row r="17" spans="1:39" ht="12" customHeight="1" x14ac:dyDescent="0.2">
      <c r="A17" s="24" t="s">
        <v>12</v>
      </c>
      <c r="B17" s="25" t="s">
        <v>6</v>
      </c>
      <c r="C17" s="26">
        <v>0</v>
      </c>
      <c r="D17" s="26">
        <v>0</v>
      </c>
      <c r="E17" s="26">
        <v>0</v>
      </c>
      <c r="F17" s="26">
        <v>0</v>
      </c>
      <c r="G17" s="26">
        <v>4140.2439999999997</v>
      </c>
      <c r="H17" s="26">
        <v>4082.2959999999998</v>
      </c>
      <c r="I17" s="26">
        <v>3300.6759999999999</v>
      </c>
      <c r="J17" s="26">
        <v>5448.3689999999997</v>
      </c>
      <c r="K17" s="26">
        <v>8851.8109999999997</v>
      </c>
      <c r="L17" s="26">
        <v>9924.7919999999995</v>
      </c>
      <c r="M17" s="26">
        <v>13223.224</v>
      </c>
      <c r="N17" s="26">
        <v>15205.536</v>
      </c>
      <c r="O17" s="26">
        <v>13818.712</v>
      </c>
      <c r="P17" s="26">
        <v>14014.655000000001</v>
      </c>
      <c r="Q17" s="26">
        <v>14906.174000000001</v>
      </c>
      <c r="R17" s="26">
        <v>12683.95</v>
      </c>
      <c r="S17" s="26">
        <v>9987.0159999999996</v>
      </c>
      <c r="T17" s="26">
        <v>6567.165</v>
      </c>
      <c r="U17" s="26">
        <v>11187.576716900001</v>
      </c>
      <c r="V17" s="26">
        <v>5333.3541126</v>
      </c>
      <c r="W17" s="26">
        <v>5298.5161322999993</v>
      </c>
      <c r="X17" s="26">
        <v>6141.633655300001</v>
      </c>
      <c r="Y17" s="26">
        <v>4599.5770525999997</v>
      </c>
      <c r="Z17" s="26">
        <v>1584.9599587999996</v>
      </c>
    </row>
    <row r="18" spans="1:39" s="6" customFormat="1" ht="12" customHeight="1" x14ac:dyDescent="0.2">
      <c r="A18" s="21" t="s">
        <v>21</v>
      </c>
      <c r="B18" s="22"/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7">
        <f>SUM(M19:M21)</f>
        <v>7219.7262240999989</v>
      </c>
      <c r="N18" s="27">
        <f t="shared" ref="N18:Z18" si="5">SUM(N19:N21)</f>
        <v>29205.619304600004</v>
      </c>
      <c r="O18" s="27">
        <f t="shared" si="5"/>
        <v>38448.965152499994</v>
      </c>
      <c r="P18" s="27">
        <f t="shared" si="5"/>
        <v>70726.97034629999</v>
      </c>
      <c r="Q18" s="27">
        <f t="shared" si="5"/>
        <v>95364.679439500003</v>
      </c>
      <c r="R18" s="27">
        <f t="shared" si="5"/>
        <v>102341.58927810001</v>
      </c>
      <c r="S18" s="27">
        <f t="shared" si="5"/>
        <v>234315.02230879996</v>
      </c>
      <c r="T18" s="27">
        <f t="shared" si="5"/>
        <v>382342.09692339995</v>
      </c>
      <c r="U18" s="27">
        <f t="shared" si="5"/>
        <v>396411.3614081</v>
      </c>
      <c r="V18" s="27">
        <f t="shared" ref="V18:Y18" si="6">SUM(V19:V21)</f>
        <v>415832.89804830001</v>
      </c>
      <c r="W18" s="27">
        <f t="shared" si="6"/>
        <v>437669.1304046</v>
      </c>
      <c r="X18" s="27">
        <f t="shared" si="6"/>
        <v>418759.54933189997</v>
      </c>
      <c r="Y18" s="27">
        <f t="shared" si="6"/>
        <v>472891.6129761</v>
      </c>
      <c r="Z18" s="27">
        <f t="shared" si="5"/>
        <v>439541.02448040002</v>
      </c>
      <c r="AC18" s="3"/>
      <c r="AD18" s="3"/>
      <c r="AE18" s="3"/>
      <c r="AF18" s="3"/>
      <c r="AG18" s="3"/>
      <c r="AI18" s="3"/>
      <c r="AJ18" s="3"/>
      <c r="AK18" s="3"/>
      <c r="AL18" s="3"/>
      <c r="AM18" s="3"/>
    </row>
    <row r="19" spans="1:39" ht="12" customHeight="1" x14ac:dyDescent="0.2">
      <c r="A19" s="24" t="s">
        <v>13</v>
      </c>
      <c r="B19" s="28" t="s">
        <v>14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12.205847</v>
      </c>
      <c r="R19" s="26">
        <v>43.180340900000004</v>
      </c>
      <c r="S19" s="26">
        <v>98642.260087399991</v>
      </c>
      <c r="T19" s="26">
        <v>215210.67409369998</v>
      </c>
      <c r="U19" s="26">
        <v>214298.024569</v>
      </c>
      <c r="V19" s="26">
        <v>229823.41118210001</v>
      </c>
      <c r="W19" s="26">
        <v>190569.85175779997</v>
      </c>
      <c r="X19" s="26">
        <v>154238.43491499999</v>
      </c>
      <c r="Y19" s="26">
        <v>164977.9900014</v>
      </c>
      <c r="Z19" s="26">
        <v>151765.21792479997</v>
      </c>
    </row>
    <row r="20" spans="1:39" ht="12" customHeight="1" x14ac:dyDescent="0.2">
      <c r="A20" s="24" t="s">
        <v>24</v>
      </c>
      <c r="B20" s="28" t="s">
        <v>25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 t="s">
        <v>26</v>
      </c>
      <c r="T20" s="26" t="s">
        <v>26</v>
      </c>
      <c r="U20" s="26">
        <v>0</v>
      </c>
      <c r="V20" s="26">
        <v>0</v>
      </c>
      <c r="W20" s="26">
        <v>22610.9849249</v>
      </c>
      <c r="X20" s="26">
        <v>26776.366650299999</v>
      </c>
      <c r="Y20" s="26">
        <v>49525.626284599995</v>
      </c>
      <c r="Z20" s="26">
        <v>55007.189911299996</v>
      </c>
    </row>
    <row r="21" spans="1:39" ht="12" customHeight="1" x14ac:dyDescent="0.2">
      <c r="A21" s="24" t="s">
        <v>13</v>
      </c>
      <c r="B21" s="28">
        <v>88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7219.7262240999989</v>
      </c>
      <c r="N21" s="26">
        <v>29205.619304600004</v>
      </c>
      <c r="O21" s="26">
        <v>38448.965152499994</v>
      </c>
      <c r="P21" s="26">
        <v>70726.97034629999</v>
      </c>
      <c r="Q21" s="26">
        <v>95352.473592499999</v>
      </c>
      <c r="R21" s="26">
        <v>102298.40893720002</v>
      </c>
      <c r="S21" s="26">
        <v>135672.76222139999</v>
      </c>
      <c r="T21" s="26">
        <v>167131.42282969999</v>
      </c>
      <c r="U21" s="26">
        <v>182113.33683910003</v>
      </c>
      <c r="V21" s="26">
        <v>186009.48686619999</v>
      </c>
      <c r="W21" s="26">
        <v>224488.29372190003</v>
      </c>
      <c r="X21" s="26">
        <v>237744.74776659999</v>
      </c>
      <c r="Y21" s="26">
        <v>258387.9966901</v>
      </c>
      <c r="Z21" s="26">
        <v>232768.61664430003</v>
      </c>
    </row>
    <row r="22" spans="1:39" ht="2.25" customHeight="1" x14ac:dyDescent="0.2">
      <c r="A22" s="13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39" ht="22.15" customHeight="1" x14ac:dyDescent="0.2">
      <c r="A23" s="33" t="s">
        <v>30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39" ht="27" customHeight="1" x14ac:dyDescent="0.2">
      <c r="A24" s="33" t="s">
        <v>31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39" ht="18" customHeight="1" x14ac:dyDescent="0.2">
      <c r="A25" s="33" t="s">
        <v>32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39" ht="9" customHeight="1" x14ac:dyDescent="0.2">
      <c r="A26" s="32" t="s">
        <v>8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9" spans="1:39" s="30" customFormat="1" ht="12" customHeight="1" x14ac:dyDescent="0.2">
      <c r="A29" s="29"/>
      <c r="S29" s="31"/>
    </row>
  </sheetData>
  <sortState ref="A19:V20">
    <sortCondition ref="B19:B20"/>
  </sortState>
  <mergeCells count="3">
    <mergeCell ref="A24:Z24"/>
    <mergeCell ref="A25:Z25"/>
    <mergeCell ref="A23:Z23"/>
  </mergeCells>
  <phoneticPr fontId="0" type="noConversion"/>
  <printOptions horizontalCentered="1"/>
  <pageMargins left="1.9685039370078741" right="1.9291338582677167" top="4.5275590551181102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1544</vt:lpstr>
      <vt:lpstr>'1544'!Área_de_impresión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2018-06-26T19:57:47Z</cp:lastPrinted>
  <dcterms:created xsi:type="dcterms:W3CDTF">2003-11-20T21:27:21Z</dcterms:created>
  <dcterms:modified xsi:type="dcterms:W3CDTF">2018-11-20T16:51:11Z</dcterms:modified>
</cp:coreProperties>
</file>