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32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localSheetId="0" hidden="1">[2]HIERRO!#REF!</definedName>
    <definedName name="_8__123Graph_FGráfico_1A" hidden="1">[2]HIERRO!#REF!</definedName>
    <definedName name="_9__123Graph_XGráfico_1A" localSheetId="0" hidden="1">[2]HIERRO!#REF!</definedName>
    <definedName name="_9__123Graph_XGráfico_1A" hidden="1">[2]HIERRO!#REF!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xlnm.Print_Area" localSheetId="0">'1532'!$A$1:$F$52</definedName>
    <definedName name="cartera" hidden="1">255</definedName>
    <definedName name="consulta" localSheetId="0">#REF!</definedName>
    <definedName name="consulta">#REF!</definedName>
    <definedName name="fecha" localSheetId="0">#REF!</definedName>
    <definedName name="fecha">#REF!</definedName>
    <definedName name="titulo" localSheetId="0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C31" i="1"/>
  <c r="F24" i="1"/>
  <c r="E18" i="1"/>
  <c r="F27" i="1" s="1"/>
  <c r="C18" i="1"/>
  <c r="F15" i="1"/>
  <c r="E14" i="1"/>
  <c r="F14" i="1" s="1"/>
  <c r="C14" i="1"/>
  <c r="E10" i="1"/>
  <c r="F12" i="1" s="1"/>
  <c r="C10" i="1"/>
  <c r="E6" i="1"/>
  <c r="F6" i="1" s="1"/>
  <c r="C6" i="1"/>
  <c r="F28" i="1" l="1"/>
  <c r="F29" i="1"/>
  <c r="F8" i="1"/>
  <c r="F21" i="1"/>
  <c r="F7" i="1"/>
  <c r="F30" i="1"/>
  <c r="F22" i="1"/>
  <c r="F20" i="1"/>
  <c r="F23" i="1"/>
  <c r="F16" i="1"/>
  <c r="F10" i="1"/>
  <c r="F11" i="1"/>
  <c r="F25" i="1"/>
  <c r="F18" i="1"/>
  <c r="F26" i="1"/>
  <c r="F19" i="1"/>
</calcChain>
</file>

<file path=xl/sharedStrings.xml><?xml version="1.0" encoding="utf-8"?>
<sst xmlns="http://schemas.openxmlformats.org/spreadsheetml/2006/main" count="51" uniqueCount="51">
  <si>
    <t>Concepto</t>
  </si>
  <si>
    <t>Cantidad de</t>
  </si>
  <si>
    <t>Inversión</t>
  </si>
  <si>
    <t>proyectos</t>
  </si>
  <si>
    <t>Millones US$</t>
  </si>
  <si>
    <t>%</t>
  </si>
  <si>
    <t>Finalidad del proyecto</t>
  </si>
  <si>
    <t>Descubrimiento de nuevos depósitos minerales (Greenfield)</t>
  </si>
  <si>
    <t>Ampliación de los ya existentes (Brownfield)</t>
  </si>
  <si>
    <t>Instrumento de Gestión Ambiental (IGA)</t>
  </si>
  <si>
    <t>Declaraciones de Impacto Ambiental (DIA)</t>
  </si>
  <si>
    <t>Estudios de Impacto Ambiental semidetallado (EIAsd)</t>
  </si>
  <si>
    <t>Etapa del proyecto</t>
  </si>
  <si>
    <t>IGA en evaluación</t>
  </si>
  <si>
    <t>IGA aprobado que aún no han comunicado inicio de actividades de exploración</t>
  </si>
  <si>
    <t>País de origen del inversionista</t>
  </si>
  <si>
    <t>Canadá</t>
  </si>
  <si>
    <t>Perú</t>
  </si>
  <si>
    <t>México</t>
  </si>
  <si>
    <t>Brasil</t>
  </si>
  <si>
    <t>Reino Unido</t>
  </si>
  <si>
    <t>Suiza</t>
  </si>
  <si>
    <t>Australia</t>
  </si>
  <si>
    <t>EE.UU.</t>
  </si>
  <si>
    <t>China</t>
  </si>
  <si>
    <t>Japón</t>
  </si>
  <si>
    <t>India</t>
  </si>
  <si>
    <t>Región de ubicación del proyecto</t>
  </si>
  <si>
    <t>Cajamarca</t>
  </si>
  <si>
    <t>Apurímac</t>
  </si>
  <si>
    <t>Arequipa</t>
  </si>
  <si>
    <t>Pasco</t>
  </si>
  <si>
    <t>Cusco</t>
  </si>
  <si>
    <t>La Libertad</t>
  </si>
  <si>
    <t>Áncash</t>
  </si>
  <si>
    <t>Puno</t>
  </si>
  <si>
    <t>Moquegua</t>
  </si>
  <si>
    <t>Amazonas</t>
  </si>
  <si>
    <t>Junín</t>
  </si>
  <si>
    <t>Lima</t>
  </si>
  <si>
    <t>Tacna</t>
  </si>
  <si>
    <t>Huánuco</t>
  </si>
  <si>
    <t>Ayacucho</t>
  </si>
  <si>
    <t>1.</t>
  </si>
  <si>
    <t>2.</t>
  </si>
  <si>
    <t>Proyectos de exploración que hayan iniciado la tramitación de su Instrumento de Gestión Ambiental (IGA) ante el MINEM, y que además, en caso de haberlo obtenido, la empresa aún no ha comunicado el inicio de actividades.</t>
  </si>
  <si>
    <t xml:space="preserve">              "Cartera de Proyectos Mineros de Exploración Minera".</t>
  </si>
  <si>
    <t>Fuente: Ministerio de Energía y Minas - Dirección General de Minería,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</si>
  <si>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Cartera de Proyectos de Exploración Minera, actualizada a marzo de 2018, consta de 54 proyectos con una inversión global de US$ 306,5 millones. La inversión corresponde a nuevos proyectos (no incluye proyectos que ya están en ejecución) y que se desarrollarían en el transcurso del 2018. La cartera comprende aquellos proyectos que tienen como finalidad el descubrimiento de nuevos depósitos minerales (greenfield) y/o ampliación de los ya existentes y que cumplan con dos requisitos: .</t>
    </r>
  </si>
  <si>
    <t>15.32  CARTERA  DE PROYECTOS DE EXPLORACIÓN MINERA, 2018</t>
  </si>
  <si>
    <t>Proyectos de exploración con monto de inversión superior a 500 mil dólares y que, en ese sentido podrían solicitar al Ministerio de Energía y Minas (MINEM) el beneficio de devolución definitiva del Impuesto General a las Ventas.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</si>
</sst>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0"/>
    <numFmt numFmtId="165" formatCode="0.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.5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8" fillId="0" borderId="0"/>
    <xf numFmtId="166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11" fillId="2" borderId="0">
      <alignment horizontal="left"/>
    </xf>
  </cellStyleXfs>
  <cellXfs count="38">
    <xf numFmtId="0" fontId="0" fillId="0" borderId="0" xfId="0"/>
    <xf numFmtId="0" fontId="2" fillId="0" borderId="0" xfId="1" applyFont="1" applyAlignment="1" applyProtection="1">
      <alignment horizontal="lef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right" vertical="center"/>
    </xf>
    <xf numFmtId="164" fontId="5" fillId="0" borderId="2" xfId="2" applyNumberFormat="1" applyFont="1" applyFill="1" applyBorder="1" applyAlignment="1" applyProtection="1">
      <alignment horizontal="right" vertical="center"/>
    </xf>
    <xf numFmtId="164" fontId="5" fillId="0" borderId="4" xfId="2" applyNumberFormat="1" applyFont="1" applyFill="1" applyBorder="1" applyAlignment="1" applyProtection="1">
      <alignment horizontal="right" vertical="center"/>
    </xf>
    <xf numFmtId="164" fontId="5" fillId="0" borderId="4" xfId="2" applyNumberFormat="1" applyFont="1" applyFill="1" applyBorder="1" applyAlignment="1" applyProtection="1">
      <alignment vertical="center"/>
    </xf>
    <xf numFmtId="164" fontId="5" fillId="0" borderId="1" xfId="2" applyNumberFormat="1" applyFont="1" applyFill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164" fontId="5" fillId="0" borderId="0" xfId="2" applyNumberFormat="1" applyFont="1" applyFill="1" applyBorder="1" applyAlignment="1" applyProtection="1">
      <alignment horizontal="right" vertical="center"/>
    </xf>
    <xf numFmtId="1" fontId="5" fillId="0" borderId="0" xfId="1" applyNumberFormat="1" applyFont="1" applyBorder="1" applyAlignment="1" applyProtection="1">
      <alignment horizontal="right"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6" fillId="0" borderId="5" xfId="1" applyFont="1" applyBorder="1" applyAlignment="1" applyProtection="1">
      <alignment horizontal="left" vertical="center"/>
    </xf>
    <xf numFmtId="1" fontId="6" fillId="0" borderId="0" xfId="1" applyNumberFormat="1" applyFont="1" applyBorder="1" applyAlignment="1" applyProtection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2" fontId="6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justify" vertical="top" wrapText="1"/>
    </xf>
    <xf numFmtId="0" fontId="4" fillId="0" borderId="0" xfId="3" applyFont="1" applyBorder="1" applyAlignment="1" applyProtection="1">
      <alignment horizontal="left" vertical="center"/>
    </xf>
    <xf numFmtId="164" fontId="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justify" vertical="top" wrapText="1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3" fillId="0" borderId="0" xfId="1" applyFont="1" applyBorder="1" applyAlignment="1">
      <alignment horizontal="justify" vertical="center" wrapText="1"/>
    </xf>
  </cellXfs>
  <cellStyles count="12">
    <cellStyle name="Border" xfId="5"/>
    <cellStyle name="Comma_Data Proyecto Antamina" xfId="6"/>
    <cellStyle name="Millares [0] 2" xfId="7"/>
    <cellStyle name="Millares 2" xfId="8"/>
    <cellStyle name="No-definido" xfId="9"/>
    <cellStyle name="Normal" xfId="0" builtinId="0"/>
    <cellStyle name="Normal 2" xfId="10"/>
    <cellStyle name="Normal_IEC12005" xfId="3"/>
    <cellStyle name="Normal_IEC12009" xfId="1"/>
    <cellStyle name="Normal_IEC12011" xfId="4"/>
    <cellStyle name="Normal_IEC12013" xfId="2"/>
    <cellStyle name="TEXTO NORMAL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showZeros="0" tabSelected="1" zoomScale="120" zoomScaleNormal="120" zoomScaleSheetLayoutView="175" workbookViewId="0">
      <selection activeCell="A12" sqref="A12:B13"/>
    </sheetView>
  </sheetViews>
  <sheetFormatPr baseColWidth="10" defaultColWidth="9.7109375" defaultRowHeight="9" x14ac:dyDescent="0.25"/>
  <cols>
    <col min="1" max="1" width="1.5703125" style="29" customWidth="1"/>
    <col min="2" max="2" width="32.7109375" style="29" customWidth="1"/>
    <col min="3" max="3" width="9.42578125" style="29" customWidth="1"/>
    <col min="4" max="4" width="0.85546875" style="29" customWidth="1"/>
    <col min="5" max="5" width="8" style="2" customWidth="1"/>
    <col min="6" max="6" width="5.28515625" style="2" customWidth="1"/>
    <col min="7" max="16384" width="9.7109375" style="3"/>
  </cols>
  <sheetData>
    <row r="1" spans="1:6" ht="12" customHeight="1" x14ac:dyDescent="0.25">
      <c r="A1" s="1" t="s">
        <v>49</v>
      </c>
      <c r="B1" s="1"/>
      <c r="C1" s="1"/>
      <c r="D1" s="1"/>
    </row>
    <row r="2" spans="1:6" ht="3" customHeight="1" x14ac:dyDescent="0.25">
      <c r="A2" s="4"/>
      <c r="B2" s="4"/>
      <c r="C2" s="4"/>
      <c r="D2" s="4"/>
      <c r="E2" s="5"/>
      <c r="F2" s="5"/>
    </row>
    <row r="3" spans="1:6" ht="10.15" customHeight="1" x14ac:dyDescent="0.25">
      <c r="A3" s="31" t="s">
        <v>0</v>
      </c>
      <c r="B3" s="32"/>
      <c r="C3" s="6" t="s">
        <v>1</v>
      </c>
      <c r="D3" s="6"/>
      <c r="E3" s="7" t="s">
        <v>2</v>
      </c>
      <c r="F3" s="8"/>
    </row>
    <row r="4" spans="1:6" ht="10.15" customHeight="1" x14ac:dyDescent="0.25">
      <c r="A4" s="33"/>
      <c r="B4" s="34"/>
      <c r="C4" s="9" t="s">
        <v>3</v>
      </c>
      <c r="D4" s="9"/>
      <c r="E4" s="9" t="s">
        <v>4</v>
      </c>
      <c r="F4" s="9" t="s">
        <v>5</v>
      </c>
    </row>
    <row r="5" spans="1:6" ht="3" customHeight="1" x14ac:dyDescent="0.25">
      <c r="A5" s="10"/>
      <c r="B5" s="11"/>
      <c r="C5" s="12"/>
      <c r="D5" s="12"/>
      <c r="E5" s="12"/>
      <c r="F5" s="12"/>
    </row>
    <row r="6" spans="1:6" ht="9.75" customHeight="1" x14ac:dyDescent="0.25">
      <c r="A6" s="10" t="s">
        <v>6</v>
      </c>
      <c r="B6" s="11"/>
      <c r="C6" s="13">
        <f>SUM(C7:C8)</f>
        <v>54</v>
      </c>
      <c r="D6" s="13"/>
      <c r="E6" s="14">
        <f>SUM(E7:E8)</f>
        <v>306.5</v>
      </c>
      <c r="F6" s="14">
        <f t="shared" ref="F6:F8" si="0">+E6/E$6*100</f>
        <v>100</v>
      </c>
    </row>
    <row r="7" spans="1:6" ht="9.75" customHeight="1" x14ac:dyDescent="0.25">
      <c r="A7" s="15" t="s">
        <v>7</v>
      </c>
      <c r="B7" s="16"/>
      <c r="C7" s="17">
        <v>25</v>
      </c>
      <c r="D7" s="17"/>
      <c r="E7" s="18">
        <v>35.700000000000003</v>
      </c>
      <c r="F7" s="18">
        <f t="shared" si="0"/>
        <v>11.647634584013051</v>
      </c>
    </row>
    <row r="8" spans="1:6" ht="9.75" customHeight="1" x14ac:dyDescent="0.25">
      <c r="A8" s="15" t="s">
        <v>8</v>
      </c>
      <c r="B8" s="16"/>
      <c r="C8" s="17">
        <v>29</v>
      </c>
      <c r="D8" s="17"/>
      <c r="E8" s="18">
        <v>270.8</v>
      </c>
      <c r="F8" s="18">
        <f t="shared" si="0"/>
        <v>88.352365415986952</v>
      </c>
    </row>
    <row r="9" spans="1:6" ht="3" customHeight="1" x14ac:dyDescent="0.25">
      <c r="A9" s="3"/>
      <c r="B9" s="11"/>
      <c r="C9" s="12"/>
      <c r="D9" s="12"/>
      <c r="E9" s="12"/>
      <c r="F9" s="12"/>
    </row>
    <row r="10" spans="1:6" ht="9.75" customHeight="1" x14ac:dyDescent="0.25">
      <c r="A10" s="10" t="s">
        <v>9</v>
      </c>
      <c r="B10" s="11"/>
      <c r="C10" s="13">
        <f>SUM(C11:C12)</f>
        <v>54</v>
      </c>
      <c r="D10" s="13"/>
      <c r="E10" s="14">
        <f>SUM(E11:E12)</f>
        <v>306.5</v>
      </c>
      <c r="F10" s="14">
        <f t="shared" ref="F10" si="1">+E10/E$10*100</f>
        <v>100</v>
      </c>
    </row>
    <row r="11" spans="1:6" ht="9.75" customHeight="1" x14ac:dyDescent="0.25">
      <c r="A11" s="15" t="s">
        <v>10</v>
      </c>
      <c r="B11" s="16"/>
      <c r="C11" s="17">
        <v>26</v>
      </c>
      <c r="D11" s="17"/>
      <c r="E11" s="18">
        <v>194.2</v>
      </c>
      <c r="F11" s="18">
        <f>+E11/E$10*100</f>
        <v>63.360522022838495</v>
      </c>
    </row>
    <row r="12" spans="1:6" ht="9.75" customHeight="1" x14ac:dyDescent="0.25">
      <c r="A12" s="35" t="s">
        <v>11</v>
      </c>
      <c r="B12" s="36"/>
      <c r="C12" s="17">
        <v>28</v>
      </c>
      <c r="D12" s="17"/>
      <c r="E12" s="18">
        <v>112.3</v>
      </c>
      <c r="F12" s="18">
        <f t="shared" ref="F12" si="2">+E12/E$10*100</f>
        <v>36.639477977161498</v>
      </c>
    </row>
    <row r="13" spans="1:6" ht="3" customHeight="1" x14ac:dyDescent="0.25">
      <c r="A13" s="3"/>
      <c r="B13" s="11"/>
      <c r="C13" s="12"/>
      <c r="D13" s="12"/>
      <c r="E13" s="12"/>
      <c r="F13" s="12"/>
    </row>
    <row r="14" spans="1:6" ht="9.75" customHeight="1" x14ac:dyDescent="0.25">
      <c r="A14" s="10" t="s">
        <v>12</v>
      </c>
      <c r="B14" s="11"/>
      <c r="C14" s="13">
        <f>SUM(C15:C16)</f>
        <v>54</v>
      </c>
      <c r="D14" s="13"/>
      <c r="E14" s="14">
        <f>SUM(E15:E16)</f>
        <v>306.5</v>
      </c>
      <c r="F14" s="14">
        <f t="shared" ref="F14" si="3">+E14/E$10*100</f>
        <v>100</v>
      </c>
    </row>
    <row r="15" spans="1:6" ht="9.75" customHeight="1" x14ac:dyDescent="0.25">
      <c r="A15" s="15" t="s">
        <v>13</v>
      </c>
      <c r="B15" s="16"/>
      <c r="C15" s="17">
        <v>26</v>
      </c>
      <c r="D15" s="17"/>
      <c r="E15" s="18">
        <v>194.2</v>
      </c>
      <c r="F15" s="18">
        <f>+E15/E$10*100</f>
        <v>63.360522022838495</v>
      </c>
    </row>
    <row r="16" spans="1:6" ht="9.75" customHeight="1" x14ac:dyDescent="0.25">
      <c r="A16" s="35" t="s">
        <v>14</v>
      </c>
      <c r="B16" s="36"/>
      <c r="C16" s="17">
        <v>28</v>
      </c>
      <c r="D16" s="17"/>
      <c r="E16" s="18">
        <v>112.3</v>
      </c>
      <c r="F16" s="18">
        <f t="shared" ref="F16" si="4">+E16/E$10*100</f>
        <v>36.639477977161498</v>
      </c>
    </row>
    <row r="17" spans="1:7" ht="3" customHeight="1" x14ac:dyDescent="0.25">
      <c r="A17" s="3"/>
      <c r="B17" s="11"/>
      <c r="C17" s="17"/>
      <c r="D17" s="17"/>
      <c r="E17" s="19"/>
      <c r="F17" s="20"/>
    </row>
    <row r="18" spans="1:7" ht="9.75" customHeight="1" x14ac:dyDescent="0.25">
      <c r="A18" s="10" t="s">
        <v>15</v>
      </c>
      <c r="B18" s="11"/>
      <c r="C18" s="13">
        <f>SUM(C19:C29)</f>
        <v>54</v>
      </c>
      <c r="D18" s="13"/>
      <c r="E18" s="14">
        <f>SUM(E19:E29)</f>
        <v>306.5</v>
      </c>
      <c r="F18" s="14">
        <f t="shared" ref="F18:F30" si="5">+E18/E$18*100</f>
        <v>100</v>
      </c>
    </row>
    <row r="19" spans="1:7" ht="9.75" customHeight="1" x14ac:dyDescent="0.25">
      <c r="A19" s="15" t="s">
        <v>16</v>
      </c>
      <c r="B19" s="16"/>
      <c r="C19" s="17">
        <v>12</v>
      </c>
      <c r="D19" s="17"/>
      <c r="E19" s="18">
        <v>72</v>
      </c>
      <c r="F19" s="18">
        <f t="shared" si="5"/>
        <v>23.491027732463294</v>
      </c>
    </row>
    <row r="20" spans="1:7" ht="9.75" customHeight="1" x14ac:dyDescent="0.25">
      <c r="A20" s="15" t="s">
        <v>17</v>
      </c>
      <c r="B20" s="16"/>
      <c r="C20" s="17">
        <v>15</v>
      </c>
      <c r="D20" s="17"/>
      <c r="E20" s="18">
        <v>58.5</v>
      </c>
      <c r="F20" s="18">
        <f t="shared" si="5"/>
        <v>19.086460032626427</v>
      </c>
    </row>
    <row r="21" spans="1:7" s="21" customFormat="1" ht="9.75" customHeight="1" x14ac:dyDescent="0.25">
      <c r="A21" s="15" t="s">
        <v>18</v>
      </c>
      <c r="B21" s="16"/>
      <c r="C21" s="17">
        <v>3</v>
      </c>
      <c r="D21" s="17"/>
      <c r="E21" s="18">
        <v>40.700000000000003</v>
      </c>
      <c r="F21" s="18">
        <f t="shared" si="5"/>
        <v>13.278955954323003</v>
      </c>
      <c r="G21" s="3"/>
    </row>
    <row r="22" spans="1:7" ht="9.75" customHeight="1" x14ac:dyDescent="0.25">
      <c r="A22" s="15" t="s">
        <v>19</v>
      </c>
      <c r="B22" s="16"/>
      <c r="C22" s="17">
        <v>3</v>
      </c>
      <c r="D22" s="17"/>
      <c r="E22" s="18">
        <v>34.4</v>
      </c>
      <c r="F22" s="18">
        <f t="shared" si="5"/>
        <v>11.223491027732463</v>
      </c>
    </row>
    <row r="23" spans="1:7" ht="9.75" customHeight="1" x14ac:dyDescent="0.25">
      <c r="A23" s="15" t="s">
        <v>20</v>
      </c>
      <c r="B23" s="16"/>
      <c r="C23" s="17">
        <v>1</v>
      </c>
      <c r="D23" s="17"/>
      <c r="E23" s="18">
        <v>33.299999999999997</v>
      </c>
      <c r="F23" s="18">
        <f t="shared" si="5"/>
        <v>10.864600326264274</v>
      </c>
    </row>
    <row r="24" spans="1:7" ht="9.75" customHeight="1" x14ac:dyDescent="0.25">
      <c r="A24" s="15" t="s">
        <v>21</v>
      </c>
      <c r="B24" s="16"/>
      <c r="C24" s="17">
        <v>8</v>
      </c>
      <c r="D24" s="17"/>
      <c r="E24" s="18">
        <v>29.3</v>
      </c>
      <c r="F24" s="18">
        <f t="shared" si="5"/>
        <v>9.5595432300163132</v>
      </c>
    </row>
    <row r="25" spans="1:7" ht="9.75" customHeight="1" x14ac:dyDescent="0.25">
      <c r="A25" s="15" t="s">
        <v>22</v>
      </c>
      <c r="B25" s="16"/>
      <c r="C25" s="17">
        <v>3</v>
      </c>
      <c r="D25" s="17"/>
      <c r="E25" s="18">
        <v>24.6</v>
      </c>
      <c r="F25" s="18">
        <f t="shared" si="5"/>
        <v>8.0261011419249595</v>
      </c>
    </row>
    <row r="26" spans="1:7" ht="9.75" customHeight="1" x14ac:dyDescent="0.25">
      <c r="A26" s="15" t="s">
        <v>23</v>
      </c>
      <c r="B26" s="16"/>
      <c r="C26" s="17">
        <v>5</v>
      </c>
      <c r="D26" s="17"/>
      <c r="E26" s="18">
        <v>6.3</v>
      </c>
      <c r="F26" s="18">
        <f t="shared" si="5"/>
        <v>2.0554649265905383</v>
      </c>
      <c r="G26" s="21"/>
    </row>
    <row r="27" spans="1:7" ht="9.75" customHeight="1" x14ac:dyDescent="0.25">
      <c r="A27" s="15" t="s">
        <v>24</v>
      </c>
      <c r="B27" s="16"/>
      <c r="C27" s="17">
        <v>2</v>
      </c>
      <c r="D27" s="17"/>
      <c r="E27" s="18">
        <v>4.9000000000000004</v>
      </c>
      <c r="F27" s="18">
        <f t="shared" si="5"/>
        <v>1.598694942903752</v>
      </c>
    </row>
    <row r="28" spans="1:7" ht="9.75" customHeight="1" x14ac:dyDescent="0.25">
      <c r="A28" s="15" t="s">
        <v>25</v>
      </c>
      <c r="B28" s="16"/>
      <c r="C28" s="17">
        <v>1</v>
      </c>
      <c r="D28" s="17"/>
      <c r="E28" s="18">
        <v>2</v>
      </c>
      <c r="F28" s="18">
        <f t="shared" si="5"/>
        <v>0.65252854812398042</v>
      </c>
    </row>
    <row r="29" spans="1:7" ht="9.75" customHeight="1" x14ac:dyDescent="0.25">
      <c r="A29" s="15" t="s">
        <v>26</v>
      </c>
      <c r="B29" s="16"/>
      <c r="C29" s="17">
        <v>1</v>
      </c>
      <c r="D29" s="17"/>
      <c r="E29" s="18">
        <v>0.5</v>
      </c>
      <c r="F29" s="18">
        <f t="shared" si="5"/>
        <v>0.16313213703099511</v>
      </c>
    </row>
    <row r="30" spans="1:7" ht="3" customHeight="1" x14ac:dyDescent="0.25">
      <c r="A30" s="3"/>
      <c r="B30" s="11"/>
      <c r="C30" s="15"/>
      <c r="D30" s="15"/>
      <c r="E30" s="19"/>
      <c r="F30" s="20">
        <f t="shared" si="5"/>
        <v>0</v>
      </c>
    </row>
    <row r="31" spans="1:7" ht="9.75" customHeight="1" x14ac:dyDescent="0.25">
      <c r="A31" s="10" t="s">
        <v>27</v>
      </c>
      <c r="B31" s="11"/>
      <c r="C31" s="13">
        <f>SUM(C32:C46)</f>
        <v>54</v>
      </c>
      <c r="D31" s="13"/>
      <c r="E31" s="14">
        <v>306.5</v>
      </c>
      <c r="F31" s="14">
        <f>+E31/E$31*100</f>
        <v>100</v>
      </c>
    </row>
    <row r="32" spans="1:7" ht="9.75" customHeight="1" x14ac:dyDescent="0.25">
      <c r="A32" s="15" t="s">
        <v>28</v>
      </c>
      <c r="B32" s="16"/>
      <c r="C32" s="17">
        <v>7</v>
      </c>
      <c r="D32" s="17"/>
      <c r="E32" s="18">
        <v>80.3</v>
      </c>
      <c r="F32" s="18">
        <f t="shared" ref="F32:F46" si="6">+E32/E$31*100</f>
        <v>26.199021207177815</v>
      </c>
    </row>
    <row r="33" spans="1:6" ht="9.75" customHeight="1" x14ac:dyDescent="0.25">
      <c r="A33" s="15" t="s">
        <v>29</v>
      </c>
      <c r="B33" s="16"/>
      <c r="C33" s="17">
        <v>3</v>
      </c>
      <c r="D33" s="17"/>
      <c r="E33" s="18">
        <v>41</v>
      </c>
      <c r="F33" s="18">
        <f t="shared" si="6"/>
        <v>13.376835236541599</v>
      </c>
    </row>
    <row r="34" spans="1:6" ht="9.75" customHeight="1" x14ac:dyDescent="0.25">
      <c r="A34" s="15" t="s">
        <v>30</v>
      </c>
      <c r="B34" s="16"/>
      <c r="C34" s="17">
        <v>9</v>
      </c>
      <c r="D34" s="17"/>
      <c r="E34" s="18">
        <v>32.700000000000003</v>
      </c>
      <c r="F34" s="18">
        <f t="shared" si="6"/>
        <v>10.66884176182708</v>
      </c>
    </row>
    <row r="35" spans="1:6" ht="9.75" customHeight="1" x14ac:dyDescent="0.25">
      <c r="A35" s="15" t="s">
        <v>31</v>
      </c>
      <c r="B35" s="16"/>
      <c r="C35" s="17">
        <v>3</v>
      </c>
      <c r="D35" s="17"/>
      <c r="E35" s="18">
        <v>28.5</v>
      </c>
      <c r="F35" s="18">
        <f t="shared" si="6"/>
        <v>9.2985318107667201</v>
      </c>
    </row>
    <row r="36" spans="1:6" ht="9.75" customHeight="1" x14ac:dyDescent="0.25">
      <c r="A36" s="15" t="s">
        <v>32</v>
      </c>
      <c r="B36" s="16"/>
      <c r="C36" s="17">
        <v>2</v>
      </c>
      <c r="D36" s="17"/>
      <c r="E36" s="18">
        <v>22.4</v>
      </c>
      <c r="F36" s="18">
        <f t="shared" si="6"/>
        <v>7.3083197389885806</v>
      </c>
    </row>
    <row r="37" spans="1:6" ht="9.75" customHeight="1" x14ac:dyDescent="0.25">
      <c r="A37" s="15" t="s">
        <v>33</v>
      </c>
      <c r="B37" s="16"/>
      <c r="C37" s="17">
        <v>5</v>
      </c>
      <c r="D37" s="17"/>
      <c r="E37" s="18">
        <v>21</v>
      </c>
      <c r="F37" s="18">
        <f t="shared" si="6"/>
        <v>6.8515497553017948</v>
      </c>
    </row>
    <row r="38" spans="1:6" ht="9.75" customHeight="1" x14ac:dyDescent="0.25">
      <c r="A38" s="15" t="s">
        <v>34</v>
      </c>
      <c r="B38" s="16"/>
      <c r="C38" s="17">
        <v>5</v>
      </c>
      <c r="D38" s="17"/>
      <c r="E38" s="18">
        <v>20.3</v>
      </c>
      <c r="F38" s="18">
        <f t="shared" si="6"/>
        <v>6.6231647634584014</v>
      </c>
    </row>
    <row r="39" spans="1:6" ht="9.75" customHeight="1" x14ac:dyDescent="0.25">
      <c r="A39" s="15" t="s">
        <v>35</v>
      </c>
      <c r="B39" s="16"/>
      <c r="C39" s="17">
        <v>4</v>
      </c>
      <c r="D39" s="17"/>
      <c r="E39" s="18">
        <v>18.100000000000001</v>
      </c>
      <c r="F39" s="18">
        <f t="shared" si="6"/>
        <v>5.9053833605220234</v>
      </c>
    </row>
    <row r="40" spans="1:6" ht="9.75" customHeight="1" x14ac:dyDescent="0.25">
      <c r="A40" s="15" t="s">
        <v>36</v>
      </c>
      <c r="B40" s="16"/>
      <c r="C40" s="17">
        <v>2</v>
      </c>
      <c r="D40" s="17"/>
      <c r="E40" s="18">
        <v>13.8</v>
      </c>
      <c r="F40" s="18">
        <f t="shared" si="6"/>
        <v>4.5024469820554653</v>
      </c>
    </row>
    <row r="41" spans="1:6" ht="9.75" customHeight="1" x14ac:dyDescent="0.25">
      <c r="A41" s="15" t="s">
        <v>37</v>
      </c>
      <c r="B41" s="16"/>
      <c r="C41" s="17">
        <v>1</v>
      </c>
      <c r="D41" s="17"/>
      <c r="E41" s="18">
        <v>8.4</v>
      </c>
      <c r="F41" s="18">
        <f t="shared" si="6"/>
        <v>2.7406199021207178</v>
      </c>
    </row>
    <row r="42" spans="1:6" ht="9.75" customHeight="1" x14ac:dyDescent="0.25">
      <c r="A42" s="15" t="s">
        <v>38</v>
      </c>
      <c r="B42" s="16"/>
      <c r="C42" s="17">
        <v>4</v>
      </c>
      <c r="D42" s="17"/>
      <c r="E42" s="18">
        <v>7.7</v>
      </c>
      <c r="F42" s="18">
        <f t="shared" si="6"/>
        <v>2.5122349102773245</v>
      </c>
    </row>
    <row r="43" spans="1:6" ht="9.75" customHeight="1" x14ac:dyDescent="0.25">
      <c r="A43" s="15" t="s">
        <v>39</v>
      </c>
      <c r="B43" s="16"/>
      <c r="C43" s="17">
        <v>5</v>
      </c>
      <c r="D43" s="17"/>
      <c r="E43" s="18">
        <v>7.7</v>
      </c>
      <c r="F43" s="18">
        <f t="shared" si="6"/>
        <v>2.5122349102773245</v>
      </c>
    </row>
    <row r="44" spans="1:6" ht="9.75" customHeight="1" x14ac:dyDescent="0.25">
      <c r="A44" s="15" t="s">
        <v>40</v>
      </c>
      <c r="B44" s="16"/>
      <c r="C44" s="17">
        <v>2</v>
      </c>
      <c r="D44" s="17"/>
      <c r="E44" s="18">
        <v>3</v>
      </c>
      <c r="F44" s="18">
        <f t="shared" si="6"/>
        <v>0.97879282218597052</v>
      </c>
    </row>
    <row r="45" spans="1:6" ht="9.75" customHeight="1" x14ac:dyDescent="0.25">
      <c r="A45" s="15" t="s">
        <v>41</v>
      </c>
      <c r="B45" s="16"/>
      <c r="C45" s="17">
        <v>1</v>
      </c>
      <c r="D45" s="17"/>
      <c r="E45" s="18">
        <v>1.1000000000000001</v>
      </c>
      <c r="F45" s="18">
        <f t="shared" si="6"/>
        <v>0.35889070146818924</v>
      </c>
    </row>
    <row r="46" spans="1:6" ht="9.75" customHeight="1" x14ac:dyDescent="0.25">
      <c r="A46" s="15" t="s">
        <v>42</v>
      </c>
      <c r="B46" s="16"/>
      <c r="C46" s="17">
        <v>1</v>
      </c>
      <c r="D46" s="17"/>
      <c r="E46" s="18">
        <v>0.7</v>
      </c>
      <c r="F46" s="18">
        <f t="shared" si="6"/>
        <v>0.22838499184339314</v>
      </c>
    </row>
    <row r="47" spans="1:6" ht="1.9" customHeight="1" x14ac:dyDescent="0.25">
      <c r="A47" s="22"/>
      <c r="B47" s="23"/>
      <c r="C47" s="22"/>
      <c r="D47" s="22"/>
      <c r="E47" s="24"/>
      <c r="F47" s="24"/>
    </row>
    <row r="48" spans="1:6" ht="48" customHeight="1" x14ac:dyDescent="0.25">
      <c r="A48" s="37" t="s">
        <v>48</v>
      </c>
      <c r="B48" s="37"/>
      <c r="C48" s="37"/>
      <c r="D48" s="37"/>
      <c r="E48" s="37"/>
      <c r="F48" s="37"/>
    </row>
    <row r="49" spans="1:6" ht="18" customHeight="1" x14ac:dyDescent="0.25">
      <c r="A49" s="25" t="s">
        <v>43</v>
      </c>
      <c r="B49" s="30" t="s">
        <v>50</v>
      </c>
      <c r="C49" s="30"/>
      <c r="D49" s="30"/>
      <c r="E49" s="30"/>
      <c r="F49" s="30"/>
    </row>
    <row r="50" spans="1:6" ht="18" customHeight="1" x14ac:dyDescent="0.25">
      <c r="A50" s="25" t="s">
        <v>44</v>
      </c>
      <c r="B50" s="30" t="s">
        <v>45</v>
      </c>
      <c r="C50" s="30"/>
      <c r="D50" s="30"/>
      <c r="E50" s="30"/>
      <c r="F50" s="30"/>
    </row>
    <row r="51" spans="1:6" s="28" customFormat="1" ht="10.15" customHeight="1" x14ac:dyDescent="0.25">
      <c r="A51" s="26" t="s">
        <v>47</v>
      </c>
      <c r="B51" s="26"/>
      <c r="C51" s="26"/>
      <c r="D51" s="26"/>
      <c r="E51" s="27"/>
      <c r="F51" s="27"/>
    </row>
    <row r="52" spans="1:6" x14ac:dyDescent="0.25">
      <c r="A52" s="26" t="s">
        <v>46</v>
      </c>
    </row>
  </sheetData>
  <mergeCells count="6">
    <mergeCell ref="B50:F50"/>
    <mergeCell ref="A3:B4"/>
    <mergeCell ref="A12:B12"/>
    <mergeCell ref="A16:B16"/>
    <mergeCell ref="A48:F48"/>
    <mergeCell ref="B49:F49"/>
  </mergeCells>
  <pageMargins left="1.9685039370078741" right="1.8897637795275593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1532</vt:lpstr>
      <vt:lpstr>'1532'!Área_de_impresión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2018-06-26T19:21:14Z</cp:lastPrinted>
  <dcterms:created xsi:type="dcterms:W3CDTF">2018-06-11T17:26:43Z</dcterms:created>
  <dcterms:modified xsi:type="dcterms:W3CDTF">2018-11-20T16:52:54Z</dcterms:modified>
</cp:coreProperties>
</file>