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365" windowHeight="11010"/>
  </bookViews>
  <sheets>
    <sheet name="23.31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'23.31'!$A$1:$L$55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K35" i="1" l="1"/>
  <c r="K43" i="1" l="1"/>
  <c r="J43" i="1"/>
  <c r="I43" i="1"/>
  <c r="H43" i="1"/>
  <c r="G43" i="1"/>
  <c r="K39" i="1"/>
  <c r="J39" i="1"/>
  <c r="I39" i="1"/>
  <c r="H39" i="1"/>
  <c r="G39" i="1"/>
  <c r="J35" i="1"/>
  <c r="I35" i="1"/>
  <c r="I30" i="1" s="1"/>
  <c r="H35" i="1"/>
  <c r="H30" i="1" s="1"/>
  <c r="G35" i="1"/>
  <c r="K31" i="1"/>
  <c r="J31" i="1"/>
  <c r="I31" i="1"/>
  <c r="H31" i="1"/>
  <c r="G31" i="1"/>
  <c r="K30" i="1"/>
  <c r="J30" i="1"/>
  <c r="G30" i="1"/>
  <c r="K21" i="1"/>
  <c r="J21" i="1"/>
  <c r="I21" i="1"/>
  <c r="H21" i="1"/>
  <c r="H9" i="1" s="1"/>
  <c r="H8" i="1" s="1"/>
  <c r="G21" i="1"/>
  <c r="G9" i="1" s="1"/>
  <c r="G8" i="1" s="1"/>
  <c r="K10" i="1"/>
  <c r="J10" i="1"/>
  <c r="I10" i="1"/>
  <c r="H10" i="1"/>
  <c r="G10" i="1"/>
  <c r="K9" i="1"/>
  <c r="J9" i="1"/>
  <c r="J8" i="1" s="1"/>
  <c r="I9" i="1"/>
  <c r="I8" i="1" s="1"/>
  <c r="K8" i="1"/>
</calcChain>
</file>

<file path=xl/sharedStrings.xml><?xml version="1.0" encoding="utf-8"?>
<sst xmlns="http://schemas.openxmlformats.org/spreadsheetml/2006/main" count="99" uniqueCount="54">
  <si>
    <t xml:space="preserve">            (Millones de soles)</t>
  </si>
  <si>
    <t>Concepto</t>
  </si>
  <si>
    <t>Total</t>
  </si>
  <si>
    <t>Renta variable</t>
  </si>
  <si>
    <t xml:space="preserve">  Acciones</t>
  </si>
  <si>
    <t xml:space="preserve">    Acciones de capital</t>
  </si>
  <si>
    <t xml:space="preserve">          AFP</t>
  </si>
  <si>
    <t>-</t>
  </si>
  <si>
    <t xml:space="preserve">          Bancos y financieras</t>
  </si>
  <si>
    <t xml:space="preserve">          Agrario</t>
  </si>
  <si>
    <t xml:space="preserve">          Industriales</t>
  </si>
  <si>
    <t xml:space="preserve">          Mineras</t>
  </si>
  <si>
    <t xml:space="preserve">          Seguros</t>
  </si>
  <si>
    <t xml:space="preserve">          Servicios públicos</t>
  </si>
  <si>
    <t xml:space="preserve">          Diversas</t>
  </si>
  <si>
    <t xml:space="preserve">          Val. emitidos en extranjero</t>
  </si>
  <si>
    <t xml:space="preserve">          Val. emitidos en extranjero (RC Nº125-98) 1/</t>
  </si>
  <si>
    <t xml:space="preserve">     Acciones de inversión</t>
  </si>
  <si>
    <t xml:space="preserve">           Industriales</t>
  </si>
  <si>
    <t xml:space="preserve">           Mineras</t>
  </si>
  <si>
    <t xml:space="preserve">           Diversas</t>
  </si>
  <si>
    <t xml:space="preserve">     Juniors</t>
  </si>
  <si>
    <t xml:space="preserve">  ADRs</t>
  </si>
  <si>
    <t xml:space="preserve">  Certificado de Patrimonio en Fideicomiso</t>
  </si>
  <si>
    <t xml:space="preserve">  Certificado de fondos de inversión</t>
  </si>
  <si>
    <t xml:space="preserve">  Certificado de suscripción preferente</t>
  </si>
  <si>
    <t>Instrumentos de deuda</t>
  </si>
  <si>
    <t xml:space="preserve">  Mercado continuo</t>
  </si>
  <si>
    <t xml:space="preserve">     MC bonos</t>
  </si>
  <si>
    <t xml:space="preserve">     MC certificados de depósito</t>
  </si>
  <si>
    <t xml:space="preserve">     MC instrumentos de corto plazo</t>
  </si>
  <si>
    <t xml:space="preserve">  Mercado de dinero</t>
  </si>
  <si>
    <t xml:space="preserve">     MD bonos</t>
  </si>
  <si>
    <t xml:space="preserve">     MD certificados de depósito</t>
  </si>
  <si>
    <t xml:space="preserve">     MD instrumentos de corto plazo</t>
  </si>
  <si>
    <t>Colocación primaria</t>
  </si>
  <si>
    <t xml:space="preserve">  Colocación Primaria Renta Variable</t>
  </si>
  <si>
    <t xml:space="preserve">  Colocación Primaria Instrumento de Deuda</t>
  </si>
  <si>
    <t>Operaciones plazo con prima</t>
  </si>
  <si>
    <t>Operaciones de reporte y préstamo</t>
  </si>
  <si>
    <t xml:space="preserve">  Reporte renta variable</t>
  </si>
  <si>
    <t xml:space="preserve">  Reporte instrumentos de deuda</t>
  </si>
  <si>
    <t xml:space="preserve">  Préstamo de Valores</t>
  </si>
  <si>
    <t>MIENM  2/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</si>
  <si>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y subtotales se deben al redondeo de cifras.</t>
    </r>
  </si>
  <si>
    <t>AFP = Administradoras Privadas de Fondos de Pensiones.</t>
  </si>
  <si>
    <t>ADR = (American Depositary Receipt) Certificado de valor emitido por un banco de los Estados Unidos de América, que representa un determinado número de acciones.</t>
  </si>
  <si>
    <t>1/</t>
  </si>
  <si>
    <t xml:space="preserve">Considera a los valores extranjeros inscritos de acuerdo a lo dispuesto en el art. 15 de la Resolución CONASEV Nº 125-1998-EF/94.10.  </t>
  </si>
  <si>
    <t>2/</t>
  </si>
  <si>
    <t>Mercado de instrumento de emisión no masiva. Su propósito es facilitar la negociación de instrumentos (facturas, pagarés, etc.) de empresas que están inscritas en la Bolsa de Valores de Lima.</t>
  </si>
  <si>
    <t xml:space="preserve">Fuente: Bolsa de Valores de Lima.                                                                             </t>
  </si>
  <si>
    <t xml:space="preserve">           OPERACIÓN, 2012-2016</t>
  </si>
  <si>
    <t xml:space="preserve">25.31  VOLUMEN NEGOCIADO EN LA BOLSA DE VALORES DE LIMA, SEGÚN TIPO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</si>
</sst>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_ * #,##0.0_ ;_ * \-#,##0.0_ ;_ * &quot;-&quot;??_ ;_ @_ "/>
    <numFmt numFmtId="165" formatCode="#\ ##0.0"/>
    <numFmt numFmtId="166" formatCode="_ * #,##0.0_ ;_ * \-#,##0.0_ ;_ * &quot;-&quot;?_ ;_ @_ "/>
    <numFmt numFmtId="167" formatCode="0.0"/>
    <numFmt numFmtId="168" formatCode="#."/>
    <numFmt numFmtId="169" formatCode="_-[$€]* #,##0.00_-;\-[$€]* #,##0.00_-;_-[$€]* &quot;-&quot;??_-;_-@_-"/>
    <numFmt numFmtId="170" formatCode="_-* #,##0\ _P_t_s_-;\-* #,##0\ _P_t_s_-;_-* &quot;-&quot;\ _P_t_s_-;_-@_-"/>
    <numFmt numFmtId="171" formatCode="_-* #,##0.00\ _P_t_s_-;\-* #,##0.00\ _P_t_s_-;_-* &quot;-&quot;??\ _P_t_s_-;_-@_-"/>
    <numFmt numFmtId="172" formatCode="_ #,##0.0__\ ;_ \-#,##0.0__\ ;_ \ &quot;-.-&quot;__\ ;_ @__"/>
    <numFmt numFmtId="173" formatCode="_ #,##0.0__\ ;_ \-#,##0.0__\ ;_ \ &quot;-.-&quot;__\ ;_ @\ __"/>
    <numFmt numFmtId="174" formatCode="_ * #,##0_ ;_ * \-#,##0_ ;_ * &quot;-&quot;_ ;_ @_ \l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color rgb="FF000000"/>
      <name val="Arial Narrow"/>
      <family val="2"/>
    </font>
    <font>
      <b/>
      <sz val="6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7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0" applyNumberFormat="0" applyAlignment="0" applyProtection="0"/>
    <xf numFmtId="0" fontId="14" fillId="17" borderId="11" applyNumberFormat="0" applyAlignment="0" applyProtection="0"/>
    <xf numFmtId="0" fontId="15" fillId="0" borderId="12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8" fontId="17" fillId="0" borderId="0">
      <protection locked="0"/>
    </xf>
    <xf numFmtId="0" fontId="18" fillId="0" borderId="0"/>
    <xf numFmtId="168" fontId="19" fillId="0" borderId="0">
      <protection locked="0"/>
    </xf>
    <xf numFmtId="168" fontId="19" fillId="0" borderId="0">
      <protection locked="0"/>
    </xf>
    <xf numFmtId="0" fontId="20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1" fillId="7" borderId="10" applyNumberFormat="0" applyAlignment="0" applyProtection="0"/>
    <xf numFmtId="169" fontId="22" fillId="0" borderId="0" applyFont="0" applyFill="0" applyBorder="0" applyAlignment="0" applyProtection="0"/>
    <xf numFmtId="15" fontId="18" fillId="0" borderId="13" applyFill="0" applyBorder="0" applyProtection="0">
      <alignment horizontal="center" wrapText="1" shrinkToFit="1"/>
    </xf>
    <xf numFmtId="168" fontId="17" fillId="0" borderId="0">
      <protection locked="0"/>
    </xf>
    <xf numFmtId="168" fontId="17" fillId="0" borderId="0">
      <protection locked="0"/>
    </xf>
    <xf numFmtId="1" fontId="18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3" fillId="3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ill="0" applyBorder="0" applyAlignment="0" applyProtection="0"/>
    <xf numFmtId="168" fontId="17" fillId="0" borderId="0">
      <protection locked="0"/>
    </xf>
    <xf numFmtId="0" fontId="24" fillId="22" borderId="0" applyNumberFormat="0" applyBorder="0" applyAlignment="0" applyProtection="0"/>
    <xf numFmtId="0" fontId="22" fillId="0" borderId="0"/>
    <xf numFmtId="0" fontId="25" fillId="2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4" borderId="14" applyNumberFormat="0" applyFont="0" applyAlignment="0" applyProtection="0"/>
    <xf numFmtId="174" fontId="26" fillId="0" borderId="0" applyFont="0" applyFill="0" applyBorder="0" applyAlignment="0" applyProtection="0"/>
    <xf numFmtId="0" fontId="16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16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20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</cellStyleXfs>
  <cellXfs count="53">
    <xf numFmtId="0" fontId="0" fillId="0" borderId="0" xfId="0"/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horizontal="centerContinuous" vertical="center"/>
    </xf>
    <xf numFmtId="164" fontId="4" fillId="0" borderId="0" xfId="3" applyNumberFormat="1" applyFont="1" applyBorder="1" applyAlignment="1">
      <alignment horizontal="centerContinuous" vertical="center"/>
    </xf>
    <xf numFmtId="0" fontId="4" fillId="0" borderId="2" xfId="2" applyFont="1" applyBorder="1" applyAlignment="1">
      <alignment vertical="center"/>
    </xf>
    <xf numFmtId="0" fontId="6" fillId="0" borderId="3" xfId="2" applyFont="1" applyBorder="1" applyAlignment="1" applyProtection="1">
      <alignment horizontal="centerContinuous" vertical="center"/>
    </xf>
    <xf numFmtId="0" fontId="6" fillId="0" borderId="1" xfId="2" applyFont="1" applyBorder="1" applyAlignment="1">
      <alignment horizontal="right" vertical="center"/>
    </xf>
    <xf numFmtId="1" fontId="6" fillId="0" borderId="4" xfId="3" applyNumberFormat="1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65" fontId="6" fillId="0" borderId="0" xfId="2" applyNumberFormat="1" applyFont="1" applyBorder="1" applyAlignment="1">
      <alignment horizontal="right" vertical="center"/>
    </xf>
    <xf numFmtId="164" fontId="6" fillId="0" borderId="0" xfId="3" applyNumberFormat="1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6" fontId="6" fillId="0" borderId="0" xfId="3" applyNumberFormat="1" applyFont="1" applyBorder="1" applyAlignment="1">
      <alignment vertical="center"/>
    </xf>
    <xf numFmtId="0" fontId="4" fillId="0" borderId="5" xfId="2" applyFont="1" applyBorder="1" applyAlignment="1">
      <alignment vertical="center"/>
    </xf>
    <xf numFmtId="165" fontId="4" fillId="0" borderId="0" xfId="2" applyNumberFormat="1" applyFont="1" applyBorder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right" vertical="center"/>
    </xf>
    <xf numFmtId="165" fontId="4" fillId="0" borderId="0" xfId="2" applyNumberFormat="1" applyFont="1" applyBorder="1" applyAlignment="1" applyProtection="1">
      <alignment horizontal="right" vertical="center"/>
    </xf>
    <xf numFmtId="165" fontId="4" fillId="0" borderId="0" xfId="2" applyNumberFormat="1" applyFont="1" applyBorder="1" applyAlignment="1">
      <alignment horizontal="right" vertical="center"/>
    </xf>
    <xf numFmtId="43" fontId="4" fillId="0" borderId="0" xfId="1" applyFont="1" applyBorder="1" applyAlignment="1">
      <alignment horizontal="right" vertical="center"/>
    </xf>
    <xf numFmtId="164" fontId="4" fillId="0" borderId="0" xfId="3" applyNumberFormat="1" applyFont="1" applyBorder="1" applyAlignment="1" applyProtection="1">
      <alignment horizontal="right" vertical="center"/>
    </xf>
    <xf numFmtId="165" fontId="6" fillId="0" borderId="0" xfId="2" applyNumberFormat="1" applyFont="1" applyBorder="1" applyAlignment="1" applyProtection="1">
      <alignment horizontal="right" vertical="center"/>
    </xf>
    <xf numFmtId="164" fontId="6" fillId="0" borderId="0" xfId="3" applyNumberFormat="1" applyFont="1" applyBorder="1" applyAlignment="1" applyProtection="1">
      <alignment horizontal="right" vertical="center"/>
    </xf>
    <xf numFmtId="0" fontId="4" fillId="0" borderId="6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167" fontId="7" fillId="0" borderId="8" xfId="2" applyNumberFormat="1" applyFont="1" applyBorder="1" applyAlignment="1">
      <alignment vertical="center"/>
    </xf>
    <xf numFmtId="164" fontId="7" fillId="0" borderId="9" xfId="3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167" fontId="7" fillId="0" borderId="0" xfId="2" applyNumberFormat="1" applyFont="1" applyBorder="1" applyAlignment="1">
      <alignment vertical="center"/>
    </xf>
    <xf numFmtId="164" fontId="7" fillId="0" borderId="0" xfId="3" applyNumberFormat="1" applyFont="1" applyBorder="1" applyAlignment="1">
      <alignment vertical="center"/>
    </xf>
    <xf numFmtId="0" fontId="4" fillId="0" borderId="0" xfId="2" applyFont="1" applyBorder="1" applyAlignment="1">
      <alignment vertical="top"/>
    </xf>
    <xf numFmtId="0" fontId="8" fillId="0" borderId="0" xfId="2" applyFont="1" applyAlignment="1">
      <alignment horizontal="justify" vertical="center" readingOrder="1"/>
    </xf>
    <xf numFmtId="0" fontId="8" fillId="0" borderId="0" xfId="2" applyFont="1"/>
    <xf numFmtId="0" fontId="4" fillId="0" borderId="0" xfId="2" applyFont="1" applyBorder="1" applyAlignment="1">
      <alignment vertical="center" readingOrder="1"/>
    </xf>
    <xf numFmtId="164" fontId="4" fillId="0" borderId="0" xfId="3" applyNumberFormat="1" applyFont="1" applyBorder="1" applyAlignment="1">
      <alignment vertical="center" readingOrder="1"/>
    </xf>
    <xf numFmtId="0" fontId="9" fillId="0" borderId="0" xfId="2" applyFont="1" applyAlignment="1">
      <alignment horizontal="justify" vertical="center" readingOrder="1"/>
    </xf>
    <xf numFmtId="166" fontId="4" fillId="0" borderId="0" xfId="2" applyNumberFormat="1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3" fillId="0" borderId="0" xfId="2" applyFont="1" applyBorder="1" applyAlignment="1" applyProtection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8" fillId="0" borderId="0" xfId="2" applyFont="1" applyAlignment="1">
      <alignment horizontal="justify" vertical="top" wrapText="1"/>
    </xf>
    <xf numFmtId="0" fontId="8" fillId="0" borderId="0" xfId="2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2" applyFont="1" applyAlignment="1">
      <alignment horizontal="left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52"/>
    <cellStyle name="Millares 3" xfId="53"/>
    <cellStyle name="Millares 4" xfId="54"/>
    <cellStyle name="Millares 5" xfId="3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V62"/>
  <sheetViews>
    <sheetView showGridLines="0" tabSelected="1" view="pageBreakPreview" topLeftCell="A28" zoomScale="145" zoomScaleNormal="120" zoomScaleSheetLayoutView="145" workbookViewId="0">
      <selection activeCell="Q47" sqref="Q47"/>
    </sheetView>
  </sheetViews>
  <sheetFormatPr baseColWidth="10" defaultColWidth="7" defaultRowHeight="9" x14ac:dyDescent="0.25"/>
  <cols>
    <col min="1" max="1" width="1.7109375" style="1" customWidth="1"/>
    <col min="2" max="2" width="25.28515625" style="1" customWidth="1"/>
    <col min="3" max="5" width="9" style="1" hidden="1" customWidth="1"/>
    <col min="6" max="6" width="6.7109375" style="23" hidden="1" customWidth="1"/>
    <col min="7" max="7" width="6.42578125" style="23" hidden="1" customWidth="1"/>
    <col min="8" max="12" width="6.42578125" style="23" customWidth="1"/>
    <col min="13" max="16384" width="7" style="1"/>
  </cols>
  <sheetData>
    <row r="1" spans="1:22" ht="12" customHeight="1" x14ac:dyDescent="0.25">
      <c r="A1" s="46" t="s">
        <v>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22" ht="11.25" customHeight="1" x14ac:dyDescent="0.25">
      <c r="A2" s="46" t="s">
        <v>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"/>
    </row>
    <row r="3" spans="1:22" ht="10.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"/>
    </row>
    <row r="4" spans="1:22" ht="4.5" customHeight="1" x14ac:dyDescent="0.25">
      <c r="B4" s="2"/>
      <c r="C4" s="3"/>
      <c r="D4" s="3"/>
      <c r="E4" s="3"/>
      <c r="F4" s="4"/>
      <c r="G4" s="4"/>
      <c r="H4" s="4"/>
      <c r="I4" s="4"/>
      <c r="J4" s="4"/>
      <c r="K4" s="4"/>
      <c r="L4" s="4"/>
    </row>
    <row r="5" spans="1:22" ht="16.5" customHeight="1" x14ac:dyDescent="0.25">
      <c r="A5" s="5"/>
      <c r="B5" s="6" t="s">
        <v>1</v>
      </c>
      <c r="C5" s="7">
        <v>2007</v>
      </c>
      <c r="D5" s="7">
        <v>2008</v>
      </c>
      <c r="E5" s="7">
        <v>2009</v>
      </c>
      <c r="F5" s="8">
        <v>2010</v>
      </c>
      <c r="G5" s="8">
        <v>2011</v>
      </c>
      <c r="H5" s="45">
        <v>2012</v>
      </c>
      <c r="I5" s="45">
        <v>2013</v>
      </c>
      <c r="J5" s="45">
        <v>2014</v>
      </c>
      <c r="K5" s="45">
        <v>2015</v>
      </c>
      <c r="L5" s="45">
        <v>2016</v>
      </c>
    </row>
    <row r="6" spans="1:22" ht="4.5" customHeight="1" x14ac:dyDescent="0.25">
      <c r="B6" s="9"/>
      <c r="C6" s="10"/>
      <c r="D6" s="10"/>
      <c r="E6" s="10"/>
      <c r="F6" s="11"/>
      <c r="G6" s="11"/>
      <c r="H6" s="11"/>
      <c r="I6" s="11"/>
      <c r="J6" s="11"/>
      <c r="K6" s="11"/>
      <c r="L6" s="11"/>
    </row>
    <row r="7" spans="1:22" ht="9.75" customHeight="1" x14ac:dyDescent="0.25">
      <c r="A7" s="12" t="s">
        <v>2</v>
      </c>
      <c r="B7" s="13"/>
      <c r="C7" s="14">
        <v>38853.472999999998</v>
      </c>
      <c r="D7" s="14">
        <v>23041.127</v>
      </c>
      <c r="E7" s="14">
        <v>16944.206999999999</v>
      </c>
      <c r="F7" s="15">
        <v>19013.201000000001</v>
      </c>
      <c r="G7" s="15">
        <v>21586.579000000002</v>
      </c>
      <c r="H7" s="15">
        <v>19950.798999999999</v>
      </c>
      <c r="I7" s="15">
        <v>16123.793</v>
      </c>
      <c r="J7" s="15">
        <v>16426.704000000002</v>
      </c>
      <c r="K7" s="15">
        <v>11139.050999999999</v>
      </c>
      <c r="L7" s="15">
        <v>15380.664000000001</v>
      </c>
      <c r="S7" s="44"/>
      <c r="T7" s="44"/>
      <c r="U7" s="44"/>
      <c r="V7" s="44"/>
    </row>
    <row r="8" spans="1:22" ht="9" customHeight="1" x14ac:dyDescent="0.25">
      <c r="A8" s="16" t="s">
        <v>3</v>
      </c>
      <c r="B8" s="17"/>
      <c r="C8" s="18">
        <v>29085.901000000002</v>
      </c>
      <c r="D8" s="18">
        <v>14889.691000000001</v>
      </c>
      <c r="E8" s="18">
        <v>11866.978999999999</v>
      </c>
      <c r="F8" s="19">
        <v>14154.636</v>
      </c>
      <c r="G8" s="20">
        <f t="shared" ref="G8:I8" si="0">+G9+G26+G28+G29</f>
        <v>17243.488999999998</v>
      </c>
      <c r="H8" s="20">
        <f>+H9+H26+H27+H28+H29</f>
        <v>15972.836000000001</v>
      </c>
      <c r="I8" s="20">
        <f t="shared" si="0"/>
        <v>10992.145999999997</v>
      </c>
      <c r="J8" s="20">
        <f>+J9+J26+J28</f>
        <v>10929.801000000001</v>
      </c>
      <c r="K8" s="20">
        <f>+K9+K26+K28+K29</f>
        <v>6001.951</v>
      </c>
      <c r="L8" s="20">
        <v>8975.7720000000008</v>
      </c>
      <c r="S8" s="44"/>
      <c r="T8" s="44"/>
      <c r="U8" s="44"/>
      <c r="V8" s="44"/>
    </row>
    <row r="9" spans="1:22" ht="9.9499999999999993" customHeight="1" x14ac:dyDescent="0.25">
      <c r="A9" s="1" t="s">
        <v>4</v>
      </c>
      <c r="B9" s="21"/>
      <c r="C9" s="22">
        <v>28484.174999999999</v>
      </c>
      <c r="D9" s="22">
        <v>14238.873</v>
      </c>
      <c r="E9" s="22">
        <v>11195.791999999999</v>
      </c>
      <c r="F9" s="23">
        <v>13671.989</v>
      </c>
      <c r="G9" s="23">
        <f t="shared" ref="G9:J9" si="1">+G10+G21+G25</f>
        <v>16686.155999999999</v>
      </c>
      <c r="H9" s="23">
        <f t="shared" si="1"/>
        <v>15273.686000000002</v>
      </c>
      <c r="I9" s="23">
        <f t="shared" si="1"/>
        <v>10870.767999999998</v>
      </c>
      <c r="J9" s="23">
        <f t="shared" si="1"/>
        <v>10783.542000000001</v>
      </c>
      <c r="K9" s="23">
        <f>+K10+K21+K25</f>
        <v>5802.5889999999999</v>
      </c>
      <c r="L9" s="23">
        <v>8615.4210000000003</v>
      </c>
      <c r="S9" s="44"/>
      <c r="T9" s="44"/>
      <c r="U9" s="44"/>
      <c r="V9" s="44"/>
    </row>
    <row r="10" spans="1:22" ht="9.9499999999999993" customHeight="1" x14ac:dyDescent="0.25">
      <c r="A10" s="1" t="s">
        <v>5</v>
      </c>
      <c r="B10" s="21"/>
      <c r="C10" s="22">
        <v>23058.084999999999</v>
      </c>
      <c r="D10" s="22">
        <v>12887.074000000001</v>
      </c>
      <c r="E10" s="22">
        <v>10278.798000000001</v>
      </c>
      <c r="F10" s="23">
        <v>12256.581</v>
      </c>
      <c r="G10" s="23">
        <f t="shared" ref="G10:J10" si="2">SUM(G11:G20)</f>
        <v>13369.355999999998</v>
      </c>
      <c r="H10" s="23">
        <f t="shared" si="2"/>
        <v>14011.221000000001</v>
      </c>
      <c r="I10" s="23">
        <f t="shared" si="2"/>
        <v>10143.852999999999</v>
      </c>
      <c r="J10" s="23">
        <f t="shared" si="2"/>
        <v>10095.102000000001</v>
      </c>
      <c r="K10" s="23">
        <f>SUM(K11:K20)</f>
        <v>5439.2640000000001</v>
      </c>
      <c r="L10" s="23">
        <v>8205.6450000000004</v>
      </c>
      <c r="S10" s="44"/>
      <c r="T10" s="44"/>
      <c r="U10" s="44"/>
      <c r="V10" s="44"/>
    </row>
    <row r="11" spans="1:22" ht="9.9499999999999993" customHeight="1" x14ac:dyDescent="0.25">
      <c r="A11" s="1" t="s">
        <v>6</v>
      </c>
      <c r="B11" s="21"/>
      <c r="C11" s="22">
        <v>19.991</v>
      </c>
      <c r="D11" s="22">
        <v>435.93099999999998</v>
      </c>
      <c r="E11" s="22">
        <v>2.7E-2</v>
      </c>
      <c r="F11" s="23">
        <v>1.8420000000000001</v>
      </c>
      <c r="G11" s="23">
        <v>87.628</v>
      </c>
      <c r="H11" s="24" t="s">
        <v>7</v>
      </c>
      <c r="I11" s="23">
        <v>1519.492</v>
      </c>
      <c r="J11" s="24" t="s">
        <v>7</v>
      </c>
      <c r="K11" s="24" t="s">
        <v>7</v>
      </c>
      <c r="L11" s="24" t="s">
        <v>7</v>
      </c>
      <c r="S11" s="44"/>
      <c r="T11" s="44"/>
      <c r="U11" s="44"/>
      <c r="V11" s="44"/>
    </row>
    <row r="12" spans="1:22" ht="9.9499999999999993" customHeight="1" x14ac:dyDescent="0.25">
      <c r="A12" s="1" t="s">
        <v>8</v>
      </c>
      <c r="B12" s="21"/>
      <c r="C12" s="22">
        <v>3134.0459999999998</v>
      </c>
      <c r="D12" s="22">
        <v>1339.61</v>
      </c>
      <c r="E12" s="22">
        <v>572.21799999999996</v>
      </c>
      <c r="F12" s="23">
        <v>588.09900000000005</v>
      </c>
      <c r="G12" s="23">
        <v>845.47400000000005</v>
      </c>
      <c r="H12" s="23">
        <v>369.14</v>
      </c>
      <c r="I12" s="23">
        <v>365.90499999999997</v>
      </c>
      <c r="J12" s="23">
        <v>1389.857</v>
      </c>
      <c r="K12" s="23">
        <v>348.65699999999998</v>
      </c>
      <c r="L12" s="23">
        <v>370.45100000000002</v>
      </c>
      <c r="S12" s="44"/>
      <c r="T12" s="44"/>
      <c r="U12" s="44"/>
      <c r="V12" s="44"/>
    </row>
    <row r="13" spans="1:22" ht="9.9499999999999993" customHeight="1" x14ac:dyDescent="0.25">
      <c r="A13" s="1" t="s">
        <v>9</v>
      </c>
      <c r="B13" s="21"/>
      <c r="C13" s="22">
        <v>1429.0640000000001</v>
      </c>
      <c r="D13" s="22">
        <v>278.72199999999998</v>
      </c>
      <c r="E13" s="22">
        <v>543.31899999999996</v>
      </c>
      <c r="F13" s="23">
        <v>322.70400000000001</v>
      </c>
      <c r="G13" s="23">
        <v>419.96899999999999</v>
      </c>
      <c r="H13" s="23">
        <v>247.34299999999999</v>
      </c>
      <c r="I13" s="23">
        <v>71.893000000000001</v>
      </c>
      <c r="J13" s="23">
        <v>87.950999999999993</v>
      </c>
      <c r="K13" s="23">
        <v>60.430999999999997</v>
      </c>
      <c r="L13" s="23">
        <v>43.860999999999997</v>
      </c>
      <c r="S13" s="44"/>
      <c r="T13" s="44"/>
      <c r="U13" s="44"/>
      <c r="V13" s="44"/>
    </row>
    <row r="14" spans="1:22" ht="9.9499999999999993" customHeight="1" x14ac:dyDescent="0.25">
      <c r="A14" s="1" t="s">
        <v>10</v>
      </c>
      <c r="B14" s="21"/>
      <c r="C14" s="22">
        <v>2554.1439999999998</v>
      </c>
      <c r="D14" s="22">
        <v>1465.836</v>
      </c>
      <c r="E14" s="22">
        <v>977.17100000000005</v>
      </c>
      <c r="F14" s="23">
        <v>1185.19</v>
      </c>
      <c r="G14" s="23">
        <v>1737.3510000000001</v>
      </c>
      <c r="H14" s="23">
        <v>1239.692</v>
      </c>
      <c r="I14" s="23">
        <v>1447.96</v>
      </c>
      <c r="J14" s="23">
        <v>1530.559</v>
      </c>
      <c r="K14" s="23">
        <v>1042.4770000000001</v>
      </c>
      <c r="L14" s="23">
        <v>1319.135</v>
      </c>
      <c r="S14" s="44"/>
      <c r="T14" s="44"/>
      <c r="U14" s="44"/>
      <c r="V14" s="44"/>
    </row>
    <row r="15" spans="1:22" ht="9.9499999999999993" customHeight="1" x14ac:dyDescent="0.25">
      <c r="A15" s="1" t="s">
        <v>11</v>
      </c>
      <c r="B15" s="21"/>
      <c r="C15" s="22">
        <v>8557.768</v>
      </c>
      <c r="D15" s="22">
        <v>4128.2520000000004</v>
      </c>
      <c r="E15" s="22">
        <v>2524.2469999999998</v>
      </c>
      <c r="F15" s="23">
        <v>5603.76</v>
      </c>
      <c r="G15" s="23">
        <v>6328.49</v>
      </c>
      <c r="H15" s="23">
        <v>2495.0520000000001</v>
      </c>
      <c r="I15" s="23">
        <v>1010.856</v>
      </c>
      <c r="J15" s="23">
        <v>1083.1790000000001</v>
      </c>
      <c r="K15" s="23">
        <v>964.00800000000004</v>
      </c>
      <c r="L15" s="23">
        <v>1429.799</v>
      </c>
      <c r="S15" s="44"/>
      <c r="T15" s="44"/>
      <c r="U15" s="44"/>
      <c r="V15" s="44"/>
    </row>
    <row r="16" spans="1:22" ht="9.9499999999999993" customHeight="1" x14ac:dyDescent="0.25">
      <c r="A16" s="1" t="s">
        <v>12</v>
      </c>
      <c r="B16" s="21"/>
      <c r="C16" s="22">
        <v>574.07399999999996</v>
      </c>
      <c r="D16" s="22">
        <v>33.018000000000001</v>
      </c>
      <c r="E16" s="22">
        <v>138.363</v>
      </c>
      <c r="F16" s="23">
        <v>519.21600000000001</v>
      </c>
      <c r="G16" s="23">
        <v>24.050999999999998</v>
      </c>
      <c r="H16" s="23">
        <v>64.745000000000005</v>
      </c>
      <c r="I16" s="23">
        <v>126.79900000000001</v>
      </c>
      <c r="J16" s="23">
        <v>117.461</v>
      </c>
      <c r="K16" s="23">
        <v>17.125</v>
      </c>
      <c r="L16" s="23">
        <v>22.015999999999998</v>
      </c>
      <c r="S16" s="44"/>
      <c r="T16" s="44"/>
      <c r="U16" s="44"/>
      <c r="V16" s="44"/>
    </row>
    <row r="17" spans="1:22" ht="9.9499999999999993" customHeight="1" x14ac:dyDescent="0.25">
      <c r="A17" s="1" t="s">
        <v>13</v>
      </c>
      <c r="B17" s="21"/>
      <c r="C17" s="22">
        <v>1058.194</v>
      </c>
      <c r="D17" s="22">
        <v>1706.5519999999999</v>
      </c>
      <c r="E17" s="22">
        <v>2160.4009999999998</v>
      </c>
      <c r="F17" s="23">
        <v>762.30499999999995</v>
      </c>
      <c r="G17" s="23">
        <v>546.09500000000003</v>
      </c>
      <c r="H17" s="23">
        <v>4391.6980000000003</v>
      </c>
      <c r="I17" s="23">
        <v>696.99400000000003</v>
      </c>
      <c r="J17" s="23">
        <v>878.21299999999997</v>
      </c>
      <c r="K17" s="23">
        <v>465.98700000000002</v>
      </c>
      <c r="L17" s="23">
        <v>557.56600000000003</v>
      </c>
      <c r="S17" s="44"/>
      <c r="T17" s="44"/>
      <c r="U17" s="44"/>
      <c r="V17" s="44"/>
    </row>
    <row r="18" spans="1:22" ht="9.9499999999999993" customHeight="1" x14ac:dyDescent="0.25">
      <c r="A18" s="1" t="s">
        <v>14</v>
      </c>
      <c r="B18" s="21"/>
      <c r="C18" s="22">
        <v>2667.4250000000002</v>
      </c>
      <c r="D18" s="22">
        <v>940.44</v>
      </c>
      <c r="E18" s="22">
        <v>835.57799999999997</v>
      </c>
      <c r="F18" s="23">
        <v>1204.212</v>
      </c>
      <c r="G18" s="23">
        <v>1634.3630000000001</v>
      </c>
      <c r="H18" s="23">
        <v>2933.1640000000002</v>
      </c>
      <c r="I18" s="23">
        <v>2104.549</v>
      </c>
      <c r="J18" s="23">
        <v>2668.777</v>
      </c>
      <c r="K18" s="23">
        <v>657.31200000000001</v>
      </c>
      <c r="L18" s="23">
        <v>1972.721</v>
      </c>
      <c r="S18" s="44"/>
      <c r="T18" s="44"/>
      <c r="U18" s="44"/>
      <c r="V18" s="44"/>
    </row>
    <row r="19" spans="1:22" ht="9.9499999999999993" customHeight="1" x14ac:dyDescent="0.25">
      <c r="A19" s="1" t="s">
        <v>15</v>
      </c>
      <c r="B19" s="21"/>
      <c r="C19" s="22">
        <v>3024.5610000000001</v>
      </c>
      <c r="D19" s="22">
        <v>1855.8869999999999</v>
      </c>
      <c r="E19" s="22">
        <v>1769.703</v>
      </c>
      <c r="F19" s="23">
        <v>1847.7819999999999</v>
      </c>
      <c r="G19" s="23">
        <v>1430.22</v>
      </c>
      <c r="H19" s="23">
        <v>1979.816</v>
      </c>
      <c r="I19" s="23">
        <v>2596.1819999999998</v>
      </c>
      <c r="J19" s="23">
        <v>2167.1840000000002</v>
      </c>
      <c r="K19" s="23">
        <v>1635.1089999999999</v>
      </c>
      <c r="L19" s="23">
        <v>2180.9470000000001</v>
      </c>
      <c r="S19" s="44"/>
      <c r="T19" s="44"/>
      <c r="U19" s="44"/>
      <c r="V19" s="44"/>
    </row>
    <row r="20" spans="1:22" ht="9.9499999999999993" customHeight="1" x14ac:dyDescent="0.25">
      <c r="A20" s="1" t="s">
        <v>16</v>
      </c>
      <c r="B20" s="21"/>
      <c r="C20" s="22">
        <v>38.817999999999998</v>
      </c>
      <c r="D20" s="22">
        <v>702.82600000000002</v>
      </c>
      <c r="E20" s="22">
        <v>757.77099999999996</v>
      </c>
      <c r="F20" s="23">
        <v>221.47200000000001</v>
      </c>
      <c r="G20" s="23">
        <v>315.71499999999997</v>
      </c>
      <c r="H20" s="23">
        <v>290.57100000000003</v>
      </c>
      <c r="I20" s="23">
        <v>203.22300000000001</v>
      </c>
      <c r="J20" s="23">
        <v>171.92099999999999</v>
      </c>
      <c r="K20" s="23">
        <v>248.15799999999999</v>
      </c>
      <c r="L20" s="23">
        <v>309.14999999999998</v>
      </c>
      <c r="S20" s="44"/>
      <c r="T20" s="44"/>
      <c r="U20" s="44"/>
      <c r="V20" s="44"/>
    </row>
    <row r="21" spans="1:22" ht="9.9499999999999993" customHeight="1" x14ac:dyDescent="0.25">
      <c r="A21" s="1" t="s">
        <v>17</v>
      </c>
      <c r="B21" s="21"/>
      <c r="C21" s="22">
        <v>4327.8810000000003</v>
      </c>
      <c r="D21" s="22">
        <v>1148.4839999999999</v>
      </c>
      <c r="E21" s="22">
        <v>793.43799999999999</v>
      </c>
      <c r="F21" s="23">
        <v>1019.104</v>
      </c>
      <c r="G21" s="23">
        <f t="shared" ref="G21:J21" si="3">SUM(G22:G24)</f>
        <v>1902.242</v>
      </c>
      <c r="H21" s="23">
        <f t="shared" si="3"/>
        <v>609.077</v>
      </c>
      <c r="I21" s="23">
        <f t="shared" si="3"/>
        <v>595.81799999999998</v>
      </c>
      <c r="J21" s="23">
        <f t="shared" si="3"/>
        <v>633.53800000000001</v>
      </c>
      <c r="K21" s="23">
        <f>SUM(K22:K24)</f>
        <v>352.58400000000006</v>
      </c>
      <c r="L21" s="23">
        <v>375.80700000000002</v>
      </c>
      <c r="S21" s="44"/>
      <c r="T21" s="44"/>
      <c r="U21" s="44"/>
      <c r="V21" s="44"/>
    </row>
    <row r="22" spans="1:22" ht="9.9499999999999993" customHeight="1" x14ac:dyDescent="0.25">
      <c r="A22" s="1" t="s">
        <v>18</v>
      </c>
      <c r="B22" s="21"/>
      <c r="C22" s="22">
        <v>806.84</v>
      </c>
      <c r="D22" s="22">
        <v>412.59399999999999</v>
      </c>
      <c r="E22" s="22">
        <v>226.72800000000001</v>
      </c>
      <c r="F22" s="23">
        <v>317.54899999999998</v>
      </c>
      <c r="G22" s="23">
        <v>438.34500000000003</v>
      </c>
      <c r="H22" s="23">
        <v>270.05200000000002</v>
      </c>
      <c r="I22" s="23">
        <v>255.792</v>
      </c>
      <c r="J22" s="23">
        <v>200.03100000000001</v>
      </c>
      <c r="K22" s="23">
        <v>211.11</v>
      </c>
      <c r="L22" s="23">
        <v>222.37799999999999</v>
      </c>
      <c r="S22" s="44"/>
      <c r="T22" s="44"/>
      <c r="U22" s="44"/>
      <c r="V22" s="44"/>
    </row>
    <row r="23" spans="1:22" ht="9.9499999999999993" customHeight="1" x14ac:dyDescent="0.25">
      <c r="A23" s="1" t="s">
        <v>19</v>
      </c>
      <c r="B23" s="21"/>
      <c r="C23" s="22">
        <v>3514.732</v>
      </c>
      <c r="D23" s="22">
        <v>734.67499999999995</v>
      </c>
      <c r="E23" s="22">
        <v>566.46600000000001</v>
      </c>
      <c r="F23" s="23">
        <v>699.57500000000005</v>
      </c>
      <c r="G23" s="23">
        <v>1459.8979999999999</v>
      </c>
      <c r="H23" s="23">
        <v>335.78399999999999</v>
      </c>
      <c r="I23" s="23">
        <v>337.04500000000002</v>
      </c>
      <c r="J23" s="23">
        <v>431.34500000000003</v>
      </c>
      <c r="K23" s="23">
        <v>140.417</v>
      </c>
      <c r="L23" s="23">
        <v>148.261</v>
      </c>
      <c r="S23" s="44"/>
      <c r="T23" s="44"/>
      <c r="U23" s="44"/>
      <c r="V23" s="44"/>
    </row>
    <row r="24" spans="1:22" ht="9.9499999999999993" customHeight="1" x14ac:dyDescent="0.25">
      <c r="A24" s="1" t="s">
        <v>20</v>
      </c>
      <c r="B24" s="21"/>
      <c r="C24" s="25">
        <v>6.3079999999999998</v>
      </c>
      <c r="D24" s="22">
        <v>1.214</v>
      </c>
      <c r="E24" s="22">
        <v>0.24299999999999999</v>
      </c>
      <c r="F24" s="23">
        <v>1.98</v>
      </c>
      <c r="G24" s="23">
        <v>3.9990000000000001</v>
      </c>
      <c r="H24" s="23">
        <v>3.2410000000000001</v>
      </c>
      <c r="I24" s="23">
        <v>2.9809999999999999</v>
      </c>
      <c r="J24" s="23">
        <v>2.1619999999999999</v>
      </c>
      <c r="K24" s="23">
        <v>1.0569999999999999</v>
      </c>
      <c r="L24" s="23">
        <v>5.1680000000000001</v>
      </c>
      <c r="S24" s="44"/>
      <c r="T24" s="44"/>
      <c r="U24" s="44"/>
      <c r="V24" s="44"/>
    </row>
    <row r="25" spans="1:22" ht="9.9499999999999993" customHeight="1" x14ac:dyDescent="0.25">
      <c r="A25" s="1" t="s">
        <v>21</v>
      </c>
      <c r="B25" s="21"/>
      <c r="C25" s="22">
        <v>1098.2090000000001</v>
      </c>
      <c r="D25" s="22">
        <v>203.315</v>
      </c>
      <c r="E25" s="22">
        <v>123.556</v>
      </c>
      <c r="F25" s="23">
        <v>396.30399999999997</v>
      </c>
      <c r="G25" s="23">
        <v>1414.558</v>
      </c>
      <c r="H25" s="23">
        <v>653.38800000000003</v>
      </c>
      <c r="I25" s="23">
        <v>131.09700000000001</v>
      </c>
      <c r="J25" s="23">
        <v>54.902000000000001</v>
      </c>
      <c r="K25" s="23">
        <v>10.741</v>
      </c>
      <c r="L25" s="23">
        <v>33.628999999999998</v>
      </c>
      <c r="S25" s="44"/>
      <c r="T25" s="44"/>
      <c r="U25" s="44"/>
      <c r="V25" s="44"/>
    </row>
    <row r="26" spans="1:22" ht="9.9499999999999993" customHeight="1" x14ac:dyDescent="0.25">
      <c r="A26" s="1" t="s">
        <v>22</v>
      </c>
      <c r="B26" s="21"/>
      <c r="C26" s="22">
        <v>505.23700000000002</v>
      </c>
      <c r="D26" s="22">
        <v>504.959</v>
      </c>
      <c r="E26" s="22">
        <v>568.06299999999999</v>
      </c>
      <c r="F26" s="23">
        <v>429.66500000000002</v>
      </c>
      <c r="G26" s="23">
        <v>494.89299999999997</v>
      </c>
      <c r="H26" s="23">
        <v>283.23500000000001</v>
      </c>
      <c r="I26" s="23">
        <v>89.016999999999996</v>
      </c>
      <c r="J26" s="23">
        <v>108.608</v>
      </c>
      <c r="K26" s="23">
        <v>144.20099999999999</v>
      </c>
      <c r="L26" s="23">
        <v>261.637</v>
      </c>
      <c r="S26" s="44"/>
      <c r="T26" s="44"/>
      <c r="U26" s="44"/>
      <c r="V26" s="44"/>
    </row>
    <row r="27" spans="1:22" ht="9.9499999999999993" customHeight="1" x14ac:dyDescent="0.25">
      <c r="A27" s="1" t="s">
        <v>23</v>
      </c>
      <c r="B27" s="21"/>
      <c r="C27" s="26">
        <v>2.1859999999999999</v>
      </c>
      <c r="D27" s="22">
        <v>35.485999999999997</v>
      </c>
      <c r="E27" s="22">
        <v>49.5</v>
      </c>
      <c r="F27" s="24">
        <v>0</v>
      </c>
      <c r="G27" s="24" t="s">
        <v>7</v>
      </c>
      <c r="H27" s="24">
        <v>359.74700000000001</v>
      </c>
      <c r="I27" s="24" t="s">
        <v>7</v>
      </c>
      <c r="J27" s="24" t="s">
        <v>7</v>
      </c>
      <c r="K27" s="24" t="s">
        <v>7</v>
      </c>
      <c r="L27" s="24" t="s">
        <v>7</v>
      </c>
      <c r="S27" s="44"/>
      <c r="T27" s="44"/>
      <c r="U27" s="44"/>
      <c r="V27" s="44"/>
    </row>
    <row r="28" spans="1:22" ht="9.9499999999999993" customHeight="1" x14ac:dyDescent="0.25">
      <c r="A28" s="1" t="s">
        <v>24</v>
      </c>
      <c r="B28" s="21"/>
      <c r="C28" s="22">
        <v>89.09</v>
      </c>
      <c r="D28" s="22">
        <v>84.218999999999994</v>
      </c>
      <c r="E28" s="22">
        <v>50.554000000000002</v>
      </c>
      <c r="F28" s="23">
        <v>51.877000000000002</v>
      </c>
      <c r="G28" s="23">
        <v>59.088999999999999</v>
      </c>
      <c r="H28" s="23">
        <v>53.856999999999999</v>
      </c>
      <c r="I28" s="23">
        <v>31.300999999999998</v>
      </c>
      <c r="J28" s="23">
        <v>37.651000000000003</v>
      </c>
      <c r="K28" s="23">
        <v>54.514000000000003</v>
      </c>
      <c r="L28" s="23">
        <v>98.457999999999998</v>
      </c>
      <c r="S28" s="44"/>
      <c r="T28" s="44"/>
      <c r="U28" s="44"/>
      <c r="V28" s="44"/>
    </row>
    <row r="29" spans="1:22" ht="9.9499999999999993" customHeight="1" x14ac:dyDescent="0.25">
      <c r="A29" s="1" t="s">
        <v>25</v>
      </c>
      <c r="B29" s="21"/>
      <c r="C29" s="22">
        <v>5.2119999999999997</v>
      </c>
      <c r="D29" s="22">
        <v>26.154</v>
      </c>
      <c r="E29" s="22">
        <v>3.07</v>
      </c>
      <c r="F29" s="23">
        <v>1.1060000000000001</v>
      </c>
      <c r="G29" s="23">
        <v>3.351</v>
      </c>
      <c r="H29" s="23">
        <v>2.3109999999999999</v>
      </c>
      <c r="I29" s="23">
        <v>1.06</v>
      </c>
      <c r="J29" s="24" t="s">
        <v>7</v>
      </c>
      <c r="K29" s="23">
        <v>0.64700000000000002</v>
      </c>
      <c r="L29" s="23">
        <v>0.25600000000000001</v>
      </c>
      <c r="S29" s="44"/>
      <c r="T29" s="44"/>
      <c r="U29" s="44"/>
      <c r="V29" s="44"/>
    </row>
    <row r="30" spans="1:22" ht="9" customHeight="1" x14ac:dyDescent="0.25">
      <c r="A30" s="16" t="s">
        <v>26</v>
      </c>
      <c r="B30" s="17"/>
      <c r="C30" s="18">
        <v>3469.681</v>
      </c>
      <c r="D30" s="18">
        <v>4304.5439999999999</v>
      </c>
      <c r="E30" s="18">
        <v>3173.422</v>
      </c>
      <c r="F30" s="19">
        <v>1810.4559999999999</v>
      </c>
      <c r="G30" s="19">
        <f t="shared" ref="G30:J30" si="4">+G31+G35</f>
        <v>1768.6149999999998</v>
      </c>
      <c r="H30" s="19">
        <f t="shared" si="4"/>
        <v>1359.5149999999999</v>
      </c>
      <c r="I30" s="19">
        <f t="shared" si="4"/>
        <v>2370.6759999999999</v>
      </c>
      <c r="J30" s="19">
        <f t="shared" si="4"/>
        <v>2976.884</v>
      </c>
      <c r="K30" s="19">
        <f>+K31+K35</f>
        <v>3256.4690000000001</v>
      </c>
      <c r="L30" s="19">
        <v>4653.1360000000004</v>
      </c>
      <c r="S30" s="44"/>
      <c r="T30" s="44"/>
      <c r="U30" s="44"/>
      <c r="V30" s="44"/>
    </row>
    <row r="31" spans="1:22" ht="9.9499999999999993" customHeight="1" x14ac:dyDescent="0.25">
      <c r="A31" s="1" t="s">
        <v>27</v>
      </c>
      <c r="B31" s="21"/>
      <c r="C31" s="22">
        <v>813.52599999999995</v>
      </c>
      <c r="D31" s="22">
        <v>122.623</v>
      </c>
      <c r="E31" s="22">
        <v>925.822</v>
      </c>
      <c r="F31" s="23">
        <v>557.12</v>
      </c>
      <c r="G31" s="23">
        <f t="shared" ref="G31:J31" si="5">SUM(G32:G34)</f>
        <v>267.16499999999996</v>
      </c>
      <c r="H31" s="23">
        <f t="shared" si="5"/>
        <v>83.192000000000007</v>
      </c>
      <c r="I31" s="23">
        <f t="shared" si="5"/>
        <v>219.852</v>
      </c>
      <c r="J31" s="23">
        <f t="shared" si="5"/>
        <v>977.00699999999995</v>
      </c>
      <c r="K31" s="23">
        <f>SUM(K32:K34)</f>
        <v>1528.818</v>
      </c>
      <c r="L31" s="23">
        <v>3604.027</v>
      </c>
      <c r="S31" s="44"/>
      <c r="T31" s="44"/>
      <c r="U31" s="44"/>
      <c r="V31" s="44"/>
    </row>
    <row r="32" spans="1:22" ht="9.9499999999999993" customHeight="1" x14ac:dyDescent="0.25">
      <c r="A32" s="1" t="s">
        <v>28</v>
      </c>
      <c r="B32" s="21"/>
      <c r="C32" s="22">
        <v>775.65700000000004</v>
      </c>
      <c r="D32" s="22">
        <v>104.292</v>
      </c>
      <c r="E32" s="26">
        <v>905.75800000000004</v>
      </c>
      <c r="F32" s="24">
        <v>545.77599999999995</v>
      </c>
      <c r="G32" s="24">
        <v>263.13299999999998</v>
      </c>
      <c r="H32" s="24">
        <v>81.554000000000002</v>
      </c>
      <c r="I32" s="24">
        <v>47.66</v>
      </c>
      <c r="J32" s="24">
        <v>359.505</v>
      </c>
      <c r="K32" s="24">
        <v>314.90699999999998</v>
      </c>
      <c r="L32" s="24">
        <v>192.42500000000001</v>
      </c>
      <c r="S32" s="44"/>
      <c r="T32" s="44"/>
      <c r="U32" s="44"/>
      <c r="V32" s="44"/>
    </row>
    <row r="33" spans="1:22" ht="9.9499999999999993" customHeight="1" x14ac:dyDescent="0.25">
      <c r="A33" s="1" t="s">
        <v>29</v>
      </c>
      <c r="B33" s="21"/>
      <c r="C33" s="26">
        <v>15.17</v>
      </c>
      <c r="D33" s="26">
        <v>18.280999999999999</v>
      </c>
      <c r="E33" s="22">
        <v>12.946</v>
      </c>
      <c r="F33" s="23">
        <v>6.4089999999999998</v>
      </c>
      <c r="G33" s="23">
        <v>2.149</v>
      </c>
      <c r="H33" s="27" t="s">
        <v>7</v>
      </c>
      <c r="I33" s="27" t="s">
        <v>7</v>
      </c>
      <c r="J33" s="27" t="s">
        <v>7</v>
      </c>
      <c r="K33" s="24">
        <v>9.2080000000000002</v>
      </c>
      <c r="L33" s="24">
        <v>1.9339999999999999</v>
      </c>
      <c r="S33" s="44"/>
      <c r="T33" s="44"/>
      <c r="U33" s="44"/>
      <c r="V33" s="44"/>
    </row>
    <row r="34" spans="1:22" ht="9.9499999999999993" customHeight="1" x14ac:dyDescent="0.25">
      <c r="A34" s="1" t="s">
        <v>30</v>
      </c>
      <c r="B34" s="21"/>
      <c r="C34" s="22">
        <v>22.699000000000002</v>
      </c>
      <c r="D34" s="22">
        <v>0.05</v>
      </c>
      <c r="E34" s="22">
        <v>7.1180000000000003</v>
      </c>
      <c r="F34" s="23">
        <v>4.9349999999999996</v>
      </c>
      <c r="G34" s="23">
        <v>1.883</v>
      </c>
      <c r="H34" s="23">
        <v>1.6379999999999999</v>
      </c>
      <c r="I34" s="23">
        <v>172.19200000000001</v>
      </c>
      <c r="J34" s="23">
        <v>617.50199999999995</v>
      </c>
      <c r="K34" s="23">
        <v>1204.703</v>
      </c>
      <c r="L34" s="23">
        <v>3409.6669999999999</v>
      </c>
      <c r="S34" s="44"/>
      <c r="T34" s="44"/>
      <c r="U34" s="44"/>
      <c r="V34" s="44"/>
    </row>
    <row r="35" spans="1:22" ht="9.9499999999999993" customHeight="1" x14ac:dyDescent="0.25">
      <c r="A35" s="1" t="s">
        <v>31</v>
      </c>
      <c r="B35" s="21"/>
      <c r="C35" s="22">
        <v>2656.154</v>
      </c>
      <c r="D35" s="22">
        <v>4181.9210000000003</v>
      </c>
      <c r="E35" s="22">
        <v>2247.5990000000002</v>
      </c>
      <c r="F35" s="23">
        <v>1253.336</v>
      </c>
      <c r="G35" s="23">
        <f t="shared" ref="G35:J35" si="6">SUM(G36:G38)</f>
        <v>1501.4499999999998</v>
      </c>
      <c r="H35" s="23">
        <f t="shared" si="6"/>
        <v>1276.3229999999999</v>
      </c>
      <c r="I35" s="23">
        <f t="shared" si="6"/>
        <v>2150.8240000000001</v>
      </c>
      <c r="J35" s="23">
        <f t="shared" si="6"/>
        <v>1999.877</v>
      </c>
      <c r="K35" s="23">
        <f>SUM(K36:K38)</f>
        <v>1727.6510000000001</v>
      </c>
      <c r="L35" s="23">
        <v>1049.1089999999999</v>
      </c>
      <c r="S35" s="44"/>
      <c r="T35" s="44"/>
      <c r="U35" s="44"/>
      <c r="V35" s="44"/>
    </row>
    <row r="36" spans="1:22" ht="9.9499999999999993" customHeight="1" x14ac:dyDescent="0.25">
      <c r="A36" s="1" t="s">
        <v>32</v>
      </c>
      <c r="B36" s="21"/>
      <c r="C36" s="22">
        <v>2592.739</v>
      </c>
      <c r="D36" s="22">
        <v>4010.3829999999998</v>
      </c>
      <c r="E36" s="22">
        <v>2163.422</v>
      </c>
      <c r="F36" s="23">
        <v>1230.0740000000001</v>
      </c>
      <c r="G36" s="23">
        <v>1399.0039999999999</v>
      </c>
      <c r="H36" s="23">
        <v>1253.4949999999999</v>
      </c>
      <c r="I36" s="23">
        <v>2078.3679999999999</v>
      </c>
      <c r="J36" s="23">
        <v>1942.134</v>
      </c>
      <c r="K36" s="23">
        <v>1671.1</v>
      </c>
      <c r="L36" s="23">
        <v>958.75400000000002</v>
      </c>
      <c r="S36" s="44"/>
      <c r="T36" s="44"/>
      <c r="U36" s="44"/>
      <c r="V36" s="44"/>
    </row>
    <row r="37" spans="1:22" ht="9.9499999999999993" customHeight="1" x14ac:dyDescent="0.25">
      <c r="A37" s="1" t="s">
        <v>33</v>
      </c>
      <c r="B37" s="21"/>
      <c r="C37" s="22">
        <v>18.78</v>
      </c>
      <c r="D37" s="22">
        <v>97.95</v>
      </c>
      <c r="E37" s="22">
        <v>42.11</v>
      </c>
      <c r="F37" s="23">
        <v>20.295999999999999</v>
      </c>
      <c r="G37" s="23">
        <v>85.042000000000002</v>
      </c>
      <c r="H37" s="23">
        <v>14.992000000000001</v>
      </c>
      <c r="I37" s="23">
        <v>58.436</v>
      </c>
      <c r="J37" s="23">
        <v>50.317999999999998</v>
      </c>
      <c r="K37" s="23">
        <v>47.66</v>
      </c>
      <c r="L37" s="23">
        <v>69.388999999999996</v>
      </c>
      <c r="S37" s="44"/>
      <c r="T37" s="44"/>
      <c r="U37" s="44"/>
      <c r="V37" s="44"/>
    </row>
    <row r="38" spans="1:22" ht="9.9499999999999993" customHeight="1" x14ac:dyDescent="0.25">
      <c r="A38" s="1" t="s">
        <v>34</v>
      </c>
      <c r="B38" s="21"/>
      <c r="C38" s="22">
        <v>44.636000000000003</v>
      </c>
      <c r="D38" s="22">
        <v>73.587999999999994</v>
      </c>
      <c r="E38" s="25">
        <v>42.067</v>
      </c>
      <c r="F38" s="28">
        <v>2.9660000000000002</v>
      </c>
      <c r="G38" s="28">
        <v>17.404</v>
      </c>
      <c r="H38" s="28">
        <v>7.8360000000000003</v>
      </c>
      <c r="I38" s="28">
        <v>14.02</v>
      </c>
      <c r="J38" s="28">
        <v>7.4249999999999998</v>
      </c>
      <c r="K38" s="28">
        <v>8.891</v>
      </c>
      <c r="L38" s="28">
        <v>20.966000000000001</v>
      </c>
      <c r="S38" s="44"/>
      <c r="T38" s="44"/>
      <c r="U38" s="44"/>
      <c r="V38" s="44"/>
    </row>
    <row r="39" spans="1:22" ht="9" customHeight="1" x14ac:dyDescent="0.25">
      <c r="A39" s="16" t="s">
        <v>35</v>
      </c>
      <c r="B39" s="17"/>
      <c r="C39" s="29">
        <v>108.55800000000001</v>
      </c>
      <c r="D39" s="29">
        <v>25.035</v>
      </c>
      <c r="E39" s="29">
        <v>25.408999999999999</v>
      </c>
      <c r="F39" s="30">
        <v>312.07</v>
      </c>
      <c r="G39" s="30">
        <f t="shared" ref="G39:J39" si="7">SUM(G40:G42)</f>
        <v>37.281999999999996</v>
      </c>
      <c r="H39" s="30">
        <f t="shared" si="7"/>
        <v>148.53800000000001</v>
      </c>
      <c r="I39" s="30">
        <f t="shared" si="7"/>
        <v>210.49799999999999</v>
      </c>
      <c r="J39" s="30">
        <f t="shared" si="7"/>
        <v>31.398</v>
      </c>
      <c r="K39" s="30">
        <f>SUM(K40:K42)</f>
        <v>76.206999999999994</v>
      </c>
      <c r="L39" s="30">
        <v>73.314999999999998</v>
      </c>
      <c r="S39" s="44"/>
      <c r="T39" s="44"/>
      <c r="U39" s="44"/>
      <c r="V39" s="44"/>
    </row>
    <row r="40" spans="1:22" ht="9.9499999999999993" customHeight="1" x14ac:dyDescent="0.25">
      <c r="A40" s="1" t="s">
        <v>36</v>
      </c>
      <c r="B40" s="21"/>
      <c r="C40" s="25">
        <v>64.620999999999995</v>
      </c>
      <c r="D40" s="25" t="s">
        <v>7</v>
      </c>
      <c r="E40" s="25" t="s">
        <v>7</v>
      </c>
      <c r="F40" s="28">
        <v>273.125</v>
      </c>
      <c r="G40" s="28" t="s">
        <v>7</v>
      </c>
      <c r="H40" s="28">
        <v>114.852</v>
      </c>
      <c r="I40" s="28" t="s">
        <v>7</v>
      </c>
      <c r="J40" s="28" t="s">
        <v>7</v>
      </c>
      <c r="K40" s="28" t="s">
        <v>7</v>
      </c>
      <c r="L40" s="28" t="s">
        <v>7</v>
      </c>
      <c r="S40" s="44"/>
      <c r="T40" s="44"/>
      <c r="U40" s="44"/>
      <c r="V40" s="44"/>
    </row>
    <row r="41" spans="1:22" ht="9.9499999999999993" customHeight="1" x14ac:dyDescent="0.25">
      <c r="A41" s="1" t="s">
        <v>37</v>
      </c>
      <c r="B41" s="21"/>
      <c r="C41" s="25">
        <v>43.936999999999998</v>
      </c>
      <c r="D41" s="25">
        <v>25.035</v>
      </c>
      <c r="E41" s="25">
        <v>25.408999999999999</v>
      </c>
      <c r="F41" s="28">
        <v>38.945</v>
      </c>
      <c r="G41" s="28">
        <v>37.281999999999996</v>
      </c>
      <c r="H41" s="28">
        <v>33.686</v>
      </c>
      <c r="I41" s="28">
        <v>210.49799999999999</v>
      </c>
      <c r="J41" s="28">
        <v>31.398</v>
      </c>
      <c r="K41" s="28">
        <v>76.206999999999994</v>
      </c>
      <c r="L41" s="28">
        <v>73.314999999999998</v>
      </c>
      <c r="S41" s="44"/>
      <c r="T41" s="44"/>
      <c r="U41" s="44"/>
      <c r="V41" s="44"/>
    </row>
    <row r="42" spans="1:22" ht="10.5" hidden="1" customHeight="1" x14ac:dyDescent="0.25">
      <c r="A42" s="16" t="s">
        <v>38</v>
      </c>
      <c r="B42" s="17"/>
      <c r="C42" s="25" t="s">
        <v>7</v>
      </c>
      <c r="D42" s="25" t="s">
        <v>7</v>
      </c>
      <c r="E42" s="25" t="s">
        <v>7</v>
      </c>
      <c r="F42" s="28">
        <v>0</v>
      </c>
      <c r="G42" s="28" t="s">
        <v>7</v>
      </c>
      <c r="H42" s="28" t="s">
        <v>7</v>
      </c>
      <c r="I42" s="28" t="s">
        <v>7</v>
      </c>
      <c r="J42" s="28" t="s">
        <v>7</v>
      </c>
      <c r="K42" s="28" t="s">
        <v>7</v>
      </c>
      <c r="L42" s="28" t="s">
        <v>7</v>
      </c>
      <c r="S42" s="44"/>
      <c r="T42" s="44"/>
      <c r="U42" s="44"/>
      <c r="V42" s="44"/>
    </row>
    <row r="43" spans="1:22" ht="11.1" customHeight="1" x14ac:dyDescent="0.25">
      <c r="A43" s="16" t="s">
        <v>39</v>
      </c>
      <c r="B43" s="17"/>
      <c r="C43" s="18">
        <v>6189.3339999999998</v>
      </c>
      <c r="D43" s="18">
        <v>3821.857</v>
      </c>
      <c r="E43" s="18">
        <v>1878.3969999999999</v>
      </c>
      <c r="F43" s="19">
        <v>2736.0390000000002</v>
      </c>
      <c r="G43" s="19">
        <f t="shared" ref="G43:J43" si="8">SUM(G44:G47)</f>
        <v>2537.192</v>
      </c>
      <c r="H43" s="19">
        <f t="shared" si="8"/>
        <v>2469.9070000000002</v>
      </c>
      <c r="I43" s="19">
        <f t="shared" si="8"/>
        <v>2550.471</v>
      </c>
      <c r="J43" s="19">
        <f t="shared" si="8"/>
        <v>2488.6209999999996</v>
      </c>
      <c r="K43" s="19">
        <f>SUM(K44:K47)</f>
        <v>1804.4250000000002</v>
      </c>
      <c r="L43" s="19">
        <v>1678.441</v>
      </c>
      <c r="S43" s="44"/>
      <c r="T43" s="44"/>
      <c r="U43" s="44"/>
      <c r="V43" s="44"/>
    </row>
    <row r="44" spans="1:22" ht="9.9499999999999993" customHeight="1" x14ac:dyDescent="0.25">
      <c r="A44" s="1" t="s">
        <v>40</v>
      </c>
      <c r="B44" s="21"/>
      <c r="C44" s="22">
        <v>6110.8680000000004</v>
      </c>
      <c r="D44" s="22">
        <v>3765.4940000000001</v>
      </c>
      <c r="E44" s="22">
        <v>1837.6849999999999</v>
      </c>
      <c r="F44" s="23">
        <v>2716.779</v>
      </c>
      <c r="G44" s="23">
        <v>2519.1460000000002</v>
      </c>
      <c r="H44" s="23">
        <v>2443.1120000000001</v>
      </c>
      <c r="I44" s="23">
        <v>2518.2190000000001</v>
      </c>
      <c r="J44" s="23">
        <v>2407.1709999999998</v>
      </c>
      <c r="K44" s="23">
        <v>1725.8330000000001</v>
      </c>
      <c r="L44" s="23">
        <v>1481.8710000000001</v>
      </c>
      <c r="S44" s="44"/>
      <c r="T44" s="44"/>
      <c r="U44" s="44"/>
      <c r="V44" s="44"/>
    </row>
    <row r="45" spans="1:22" ht="9.9499999999999993" customHeight="1" x14ac:dyDescent="0.25">
      <c r="A45" s="1" t="s">
        <v>41</v>
      </c>
      <c r="B45" s="21"/>
      <c r="C45" s="22">
        <v>78.465000000000003</v>
      </c>
      <c r="D45" s="22">
        <v>56.363</v>
      </c>
      <c r="E45" s="26">
        <v>28.7</v>
      </c>
      <c r="F45" s="24">
        <v>19.259</v>
      </c>
      <c r="G45" s="24">
        <v>18.045999999999999</v>
      </c>
      <c r="H45" s="24">
        <v>26.795000000000002</v>
      </c>
      <c r="I45" s="24">
        <v>32.252000000000002</v>
      </c>
      <c r="J45" s="24">
        <v>81.45</v>
      </c>
      <c r="K45" s="24">
        <v>78.518000000000001</v>
      </c>
      <c r="L45" s="24">
        <v>196.03100000000001</v>
      </c>
      <c r="S45" s="44"/>
      <c r="T45" s="44"/>
      <c r="U45" s="44"/>
      <c r="V45" s="44"/>
    </row>
    <row r="46" spans="1:22" ht="9.75" customHeight="1" x14ac:dyDescent="0.25">
      <c r="A46" s="1" t="s">
        <v>42</v>
      </c>
      <c r="B46" s="21"/>
      <c r="C46" s="26" t="s">
        <v>7</v>
      </c>
      <c r="D46" s="26" t="s">
        <v>7</v>
      </c>
      <c r="E46" s="25">
        <v>12.013</v>
      </c>
      <c r="F46" s="28" t="s">
        <v>7</v>
      </c>
      <c r="G46" s="28" t="s">
        <v>7</v>
      </c>
      <c r="H46" s="28" t="s">
        <v>7</v>
      </c>
      <c r="I46" s="28" t="s">
        <v>7</v>
      </c>
      <c r="J46" s="28" t="s">
        <v>7</v>
      </c>
      <c r="K46" s="28">
        <v>7.3999999999999996E-2</v>
      </c>
      <c r="L46" s="28">
        <v>0.54</v>
      </c>
      <c r="S46" s="44"/>
      <c r="T46" s="44"/>
      <c r="U46" s="44"/>
      <c r="V46" s="44"/>
    </row>
    <row r="47" spans="1:22" ht="8.25" customHeight="1" x14ac:dyDescent="0.25">
      <c r="A47" s="16" t="s">
        <v>43</v>
      </c>
      <c r="B47" s="17"/>
      <c r="C47" s="25" t="s">
        <v>7</v>
      </c>
      <c r="D47" s="25" t="s">
        <v>7</v>
      </c>
      <c r="E47" s="25" t="s">
        <v>7</v>
      </c>
      <c r="F47" s="28" t="s">
        <v>7</v>
      </c>
      <c r="G47" s="28" t="s">
        <v>7</v>
      </c>
      <c r="H47" s="30" t="s">
        <v>7</v>
      </c>
      <c r="I47" s="30" t="s">
        <v>7</v>
      </c>
      <c r="J47" s="30" t="s">
        <v>7</v>
      </c>
      <c r="K47" s="30" t="s">
        <v>7</v>
      </c>
      <c r="L47" s="30" t="s">
        <v>7</v>
      </c>
      <c r="S47" s="44"/>
      <c r="T47" s="44"/>
      <c r="U47" s="44"/>
      <c r="V47" s="44"/>
    </row>
    <row r="48" spans="1:22" ht="2.25" customHeight="1" x14ac:dyDescent="0.25">
      <c r="A48" s="31"/>
      <c r="B48" s="32"/>
      <c r="C48" s="33"/>
      <c r="D48" s="33"/>
      <c r="E48" s="33"/>
      <c r="F48" s="34"/>
      <c r="G48" s="34"/>
      <c r="H48" s="34"/>
      <c r="I48" s="34"/>
      <c r="J48" s="34"/>
      <c r="K48" s="34"/>
      <c r="L48" s="34"/>
    </row>
    <row r="49" spans="1:12" ht="11.25" customHeight="1" x14ac:dyDescent="0.25">
      <c r="A49" s="1" t="s">
        <v>44</v>
      </c>
      <c r="B49" s="35"/>
      <c r="C49" s="36"/>
      <c r="D49" s="36"/>
      <c r="E49" s="36"/>
      <c r="F49" s="37"/>
      <c r="G49" s="37"/>
      <c r="H49" s="37"/>
      <c r="I49" s="37"/>
      <c r="J49" s="37"/>
      <c r="K49" s="37"/>
      <c r="L49" s="37"/>
    </row>
    <row r="50" spans="1:12" x14ac:dyDescent="0.15">
      <c r="A50" s="52" t="s">
        <v>45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1:12" ht="16.5" customHeight="1" x14ac:dyDescent="0.25">
      <c r="A51" s="49" t="s">
        <v>46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ht="9" customHeight="1" x14ac:dyDescent="0.25">
      <c r="A52" s="38" t="s">
        <v>47</v>
      </c>
      <c r="B52" s="50" t="s">
        <v>48</v>
      </c>
      <c r="C52" s="50"/>
      <c r="D52" s="50"/>
      <c r="E52" s="50"/>
      <c r="F52" s="50"/>
      <c r="G52" s="50"/>
      <c r="H52" s="50"/>
      <c r="I52" s="50"/>
      <c r="J52" s="50"/>
      <c r="K52" s="50"/>
      <c r="L52" s="51"/>
    </row>
    <row r="53" spans="1:12" ht="15" customHeight="1" x14ac:dyDescent="0.25">
      <c r="A53" s="38" t="s">
        <v>49</v>
      </c>
      <c r="B53" s="49" t="s">
        <v>50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7" t="s">
        <v>51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1"/>
    </row>
    <row r="58" spans="1:12" ht="8.25" customHeight="1" x14ac:dyDescent="0.25">
      <c r="B58" s="39"/>
    </row>
    <row r="59" spans="1:12" ht="8.25" customHeight="1" x14ac:dyDescent="0.15">
      <c r="B59" s="40"/>
    </row>
    <row r="60" spans="1:12" ht="8.25" customHeight="1" x14ac:dyDescent="0.15">
      <c r="B60" s="40"/>
      <c r="C60" s="41"/>
      <c r="D60" s="41"/>
      <c r="E60" s="41"/>
      <c r="F60" s="42"/>
      <c r="G60" s="42"/>
      <c r="H60" s="42"/>
      <c r="I60" s="42"/>
    </row>
    <row r="61" spans="1:12" ht="8.25" customHeight="1" x14ac:dyDescent="0.15">
      <c r="B61" s="40"/>
    </row>
    <row r="62" spans="1:12" ht="8.25" customHeight="1" x14ac:dyDescent="0.25">
      <c r="B62" s="43"/>
    </row>
  </sheetData>
  <mergeCells count="8">
    <mergeCell ref="A1:L1"/>
    <mergeCell ref="A54:K54"/>
    <mergeCell ref="A2:K2"/>
    <mergeCell ref="A3:K3"/>
    <mergeCell ref="A51:L51"/>
    <mergeCell ref="B52:L52"/>
    <mergeCell ref="B53:L53"/>
    <mergeCell ref="A50:L50"/>
  </mergeCells>
  <printOptions horizontalCentered="1" verticalCentered="1"/>
  <pageMargins left="1.5748031496062993" right="1.5748031496062993" top="1.5748031496062993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23.31</vt:lpstr>
      <vt:lpstr>'23.31'!Área_de_impresión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2017-06-12T21:27:39Z</cp:lastPrinted>
  <dcterms:created xsi:type="dcterms:W3CDTF">2016-05-20T23:39:15Z</dcterms:created>
  <dcterms:modified xsi:type="dcterms:W3CDTF">2017-06-15T19:22:33Z</dcterms:modified>
</cp:coreProperties>
</file>