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565"/>
  </bookViews>
  <sheets>
    <sheet name="23.13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'23.13'!$A$1:$J$60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N53" i="1" l="1"/>
  <c r="N61" i="1"/>
  <c r="N54" i="1"/>
  <c r="M53" i="1"/>
  <c r="N55" i="1"/>
  <c r="N59" i="1" l="1"/>
  <c r="M61" i="1"/>
  <c r="N60" i="1"/>
  <c r="N58" i="1"/>
  <c r="N57" i="1"/>
  <c r="N56" i="1"/>
</calcChain>
</file>

<file path=xl/sharedStrings.xml><?xml version="1.0" encoding="utf-8"?>
<sst xmlns="http://schemas.openxmlformats.org/spreadsheetml/2006/main" count="98" uniqueCount="49">
  <si>
    <t xml:space="preserve">            (Miles de soles)</t>
  </si>
  <si>
    <t>Zona 
geográfica</t>
  </si>
  <si>
    <t>Total</t>
  </si>
  <si>
    <t>Banca 
Múltiple</t>
  </si>
  <si>
    <t>Empre-
sas 
Finan-
cieras</t>
  </si>
  <si>
    <t>Cajas 
Muni-
cipales</t>
  </si>
  <si>
    <t>Cajas 
Rurales 
de 
Ahorro y
 Crédito</t>
  </si>
  <si>
    <t>EDPYME  
1/</t>
  </si>
  <si>
    <t>Empre-
sas de
Arrenda-
miento 
Finan-
ciero</t>
  </si>
  <si>
    <t>Banco de
la Nación 
2/</t>
  </si>
  <si>
    <t>Agro-
banco 3/</t>
  </si>
  <si>
    <t xml:space="preserve">Total </t>
  </si>
  <si>
    <t>Total en el País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</si>
  <si>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</si>
  <si>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</si>
  <si>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</si>
  <si>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</si>
  <si>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</si>
  <si>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</si>
  <si>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</si>
  <si>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</si>
  <si>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</si>
  <si>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</si>
  <si>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</si>
  <si>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</si>
  <si>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</si>
  <si>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</si>
  <si>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</si>
  <si>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</si>
  <si>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</si>
  <si>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</si>
  <si>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</si>
  <si>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</si>
  <si>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</si>
  <si>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</si>
  <si>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</si>
  <si>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</si>
  <si>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</si>
  <si>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Extranjero</t>
  </si>
  <si>
    <t>1/ Entidades de desarrollo de la pequeña y microempresa.</t>
  </si>
  <si>
    <t>2/ Solo considera los créditos de consumo e hipotecarios. Información del Reporte Crediticio de Deudores.</t>
  </si>
  <si>
    <t>3/ Solo considera los créditos que coloca directamente y no a través de otras instituciones financieras. Información del Reporte Crediticio de</t>
  </si>
  <si>
    <t xml:space="preserve">    Deudores.</t>
  </si>
  <si>
    <t>Fuente: Superintendencia de Banca, Seguros y AFP.</t>
  </si>
  <si>
    <t>Otros</t>
  </si>
  <si>
    <t>-</t>
  </si>
  <si>
    <r>
      <t xml:space="preserve">Nota: </t>
    </r>
    <r>
      <rPr>
        <sz val="6"/>
        <rFont val="Arial Narrow"/>
        <family val="2"/>
      </rPr>
      <t>Saldos al 31-12-2016.</t>
    </r>
  </si>
  <si>
    <t xml:space="preserve">           GEOGRÁFICA, 2016</t>
  </si>
  <si>
    <t xml:space="preserve">25.13  CRÉDITOS DIRECTOS POR FUENTE FINANCIERA, SEGÚN ZONA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</si>
</sst>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_ * #,##0_ ;_ * \-#,##0_ ;_ * &quot;-&quot;??_ ;_ @_ "/>
    <numFmt numFmtId="165" formatCode="#\ ###\ ##0"/>
    <numFmt numFmtId="166" formatCode="0.0000"/>
    <numFmt numFmtId="167" formatCode="#."/>
    <numFmt numFmtId="168" formatCode="_-[$€]* #,##0.00_-;\-[$€]* #,##0.00_-;_-[$€]* &quot;-&quot;??_-;_-@_-"/>
    <numFmt numFmtId="169" formatCode="_-* #,##0\ _P_t_s_-;\-* #,##0\ _P_t_s_-;_-* &quot;-&quot;\ _P_t_s_-;_-@_-"/>
    <numFmt numFmtId="170" formatCode="_-* #,##0.00\ _P_t_s_-;\-* #,##0.00\ _P_t_s_-;_-* &quot;-&quot;??\ _P_t_s_-;_-@_-"/>
    <numFmt numFmtId="171" formatCode="_ #,##0.0__\ ;_ \-#,##0.0__\ ;_ \ &quot;-.-&quot;__\ ;_ @__"/>
    <numFmt numFmtId="172" formatCode="_ #,##0.0__\ ;_ \-#,##0.0__\ ;_ \ &quot;-.-&quot;__\ ;_ @\ __"/>
    <numFmt numFmtId="173" formatCode="_ * #,##0_ ;_ * \-#,##0_ ;_ * &quot;-&quot;_ ;_ @_ \l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7"/>
      <name val="Times New Roman"/>
      <family val="1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rgb="FF33CCCC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5" borderId="0" applyNumberFormat="0" applyBorder="0" applyAlignment="0" applyProtection="0"/>
    <xf numFmtId="0" fontId="12" fillId="17" borderId="10" applyNumberFormat="0" applyAlignment="0" applyProtection="0"/>
    <xf numFmtId="0" fontId="13" fillId="18" borderId="11" applyNumberFormat="0" applyAlignment="0" applyProtection="0"/>
    <xf numFmtId="0" fontId="14" fillId="0" borderId="12" applyNumberFormat="0" applyFill="0" applyAlignment="0" applyProtection="0"/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167" fontId="16" fillId="0" borderId="0">
      <protection locked="0"/>
    </xf>
    <xf numFmtId="0" fontId="2" fillId="0" borderId="0"/>
    <xf numFmtId="167" fontId="17" fillId="0" borderId="0">
      <protection locked="0"/>
    </xf>
    <xf numFmtId="167" fontId="17" fillId="0" borderId="0">
      <protection locked="0"/>
    </xf>
    <xf numFmtId="0" fontId="18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9" fillId="8" borderId="10" applyNumberFormat="0" applyAlignment="0" applyProtection="0"/>
    <xf numFmtId="168" fontId="20" fillId="0" borderId="0" applyFont="0" applyFill="0" applyBorder="0" applyAlignment="0" applyProtection="0"/>
    <xf numFmtId="15" fontId="2" fillId="0" borderId="9" applyFill="0" applyBorder="0" applyProtection="0">
      <alignment horizontal="center" wrapText="1" shrinkToFit="1"/>
    </xf>
    <xf numFmtId="167" fontId="16" fillId="0" borderId="0">
      <protection locked="0"/>
    </xf>
    <xf numFmtId="167" fontId="16" fillId="0" borderId="0">
      <protection locked="0"/>
    </xf>
    <xf numFmtId="1" fontId="2" fillId="0" borderId="0" applyFont="0" applyFill="0" applyBorder="0" applyAlignment="0" applyProtection="0">
      <protection locked="0"/>
    </xf>
    <xf numFmtId="0" fontId="15" fillId="0" borderId="0">
      <protection locked="0"/>
    </xf>
    <xf numFmtId="0" fontId="15" fillId="0" borderId="0">
      <protection locked="0"/>
    </xf>
    <xf numFmtId="0" fontId="21" fillId="4" borderId="0" applyNumberFormat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5" fillId="0" borderId="0" applyFont="0" applyFill="0" applyBorder="0" applyAlignment="0" applyProtection="0"/>
    <xf numFmtId="172" fontId="15" fillId="0" borderId="0" applyFill="0" applyBorder="0" applyAlignment="0" applyProtection="0"/>
    <xf numFmtId="167" fontId="16" fillId="0" borderId="0">
      <protection locked="0"/>
    </xf>
    <xf numFmtId="0" fontId="23" fillId="23" borderId="0" applyNumberFormat="0" applyBorder="0" applyAlignment="0" applyProtection="0"/>
    <xf numFmtId="0" fontId="20" fillId="0" borderId="0"/>
    <xf numFmtId="0" fontId="24" fillId="24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13" applyNumberFormat="0" applyFont="0" applyAlignment="0" applyProtection="0"/>
    <xf numFmtId="173" fontId="25" fillId="0" borderId="0" applyFont="0" applyFill="0" applyBorder="0" applyAlignment="0" applyProtection="0"/>
    <xf numFmtId="0" fontId="15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17" borderId="1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18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</cellStyleXfs>
  <cellXfs count="48">
    <xf numFmtId="0" fontId="0" fillId="0" borderId="0" xfId="0"/>
    <xf numFmtId="0" fontId="3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164" fontId="4" fillId="0" borderId="0" xfId="3" applyNumberFormat="1" applyFont="1" applyBorder="1" applyAlignment="1">
      <alignment vertical="center"/>
    </xf>
    <xf numFmtId="165" fontId="4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166" fontId="4" fillId="0" borderId="0" xfId="2" applyNumberFormat="1" applyFont="1" applyBorder="1" applyAlignment="1">
      <alignment horizontal="centerContinuous" vertical="center"/>
    </xf>
    <xf numFmtId="0" fontId="5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centerContinuous" vertical="center"/>
    </xf>
    <xf numFmtId="166" fontId="4" fillId="0" borderId="2" xfId="2" applyNumberFormat="1" applyFont="1" applyBorder="1" applyAlignment="1">
      <alignment horizontal="centerContinuous" vertical="center"/>
    </xf>
    <xf numFmtId="0" fontId="6" fillId="0" borderId="3" xfId="2" applyFont="1" applyBorder="1" applyAlignment="1" applyProtection="1">
      <alignment horizontal="center" vertical="center" wrapText="1"/>
    </xf>
    <xf numFmtId="0" fontId="6" fillId="0" borderId="4" xfId="2" applyFont="1" applyBorder="1" applyAlignment="1" applyProtection="1">
      <alignment horizontal="right" vertical="center" wrapText="1"/>
    </xf>
    <xf numFmtId="0" fontId="5" fillId="0" borderId="0" xfId="2" applyFont="1" applyBorder="1" applyAlignment="1">
      <alignment vertical="center"/>
    </xf>
    <xf numFmtId="164" fontId="5" fillId="0" borderId="0" xfId="3" applyNumberFormat="1" applyFont="1" applyBorder="1" applyAlignment="1">
      <alignment vertical="center"/>
    </xf>
    <xf numFmtId="0" fontId="6" fillId="0" borderId="5" xfId="2" applyFont="1" applyBorder="1" applyAlignment="1" applyProtection="1">
      <alignment horizontal="center" vertical="center"/>
    </xf>
    <xf numFmtId="165" fontId="6" fillId="0" borderId="0" xfId="2" applyNumberFormat="1" applyFont="1" applyBorder="1" applyAlignment="1" applyProtection="1">
      <alignment horizontal="right" vertical="center" wrapText="1"/>
    </xf>
    <xf numFmtId="0" fontId="6" fillId="0" borderId="5" xfId="2" applyFont="1" applyBorder="1" applyAlignment="1" applyProtection="1">
      <alignment horizontal="left" vertical="center"/>
    </xf>
    <xf numFmtId="164" fontId="6" fillId="0" borderId="0" xfId="3" applyNumberFormat="1" applyFont="1" applyBorder="1" applyAlignment="1" applyProtection="1">
      <alignment horizontal="right" vertical="center" wrapText="1"/>
    </xf>
    <xf numFmtId="43" fontId="5" fillId="0" borderId="0" xfId="1" applyFont="1" applyBorder="1" applyAlignment="1">
      <alignment vertical="center"/>
    </xf>
    <xf numFmtId="0" fontId="7" fillId="0" borderId="5" xfId="2" applyFont="1" applyBorder="1" applyAlignment="1" applyProtection="1">
      <alignment horizontal="left" vertical="center"/>
    </xf>
    <xf numFmtId="164" fontId="7" fillId="0" borderId="0" xfId="3" applyNumberFormat="1" applyFont="1" applyBorder="1" applyAlignment="1" applyProtection="1">
      <alignment horizontal="right" vertical="center"/>
    </xf>
    <xf numFmtId="164" fontId="7" fillId="2" borderId="0" xfId="3" applyNumberFormat="1" applyFont="1" applyFill="1" applyBorder="1" applyAlignment="1" applyProtection="1">
      <alignment horizontal="right" vertical="center"/>
    </xf>
    <xf numFmtId="0" fontId="2" fillId="0" borderId="0" xfId="2"/>
    <xf numFmtId="164" fontId="4" fillId="2" borderId="0" xfId="3" applyNumberFormat="1" applyFont="1" applyFill="1" applyBorder="1" applyAlignment="1" applyProtection="1">
      <alignment horizontal="right" vertical="center"/>
    </xf>
    <xf numFmtId="2" fontId="5" fillId="0" borderId="0" xfId="2" applyNumberFormat="1" applyFont="1" applyBorder="1" applyAlignment="1">
      <alignment vertical="center"/>
    </xf>
    <xf numFmtId="164" fontId="6" fillId="0" borderId="0" xfId="3" applyNumberFormat="1" applyFont="1" applyBorder="1" applyAlignment="1" applyProtection="1">
      <alignment horizontal="right" vertical="center"/>
    </xf>
    <xf numFmtId="164" fontId="6" fillId="2" borderId="0" xfId="3" applyNumberFormat="1" applyFont="1" applyFill="1" applyBorder="1" applyAlignment="1" applyProtection="1">
      <alignment horizontal="right" vertical="center"/>
    </xf>
    <xf numFmtId="0" fontId="6" fillId="0" borderId="6" xfId="2" applyFont="1" applyBorder="1" applyAlignment="1" applyProtection="1">
      <alignment horizontal="left" vertical="center"/>
    </xf>
    <xf numFmtId="165" fontId="6" fillId="0" borderId="7" xfId="2" applyNumberFormat="1" applyFont="1" applyBorder="1" applyAlignment="1" applyProtection="1">
      <alignment horizontal="right" vertical="center"/>
    </xf>
    <xf numFmtId="165" fontId="6" fillId="2" borderId="8" xfId="2" applyNumberFormat="1" applyFont="1" applyFill="1" applyBorder="1" applyAlignment="1" applyProtection="1">
      <alignment horizontal="right" vertical="center"/>
    </xf>
    <xf numFmtId="0" fontId="6" fillId="0" borderId="0" xfId="2" applyFont="1" applyBorder="1" applyAlignment="1" applyProtection="1">
      <alignment horizontal="left" vertical="center"/>
    </xf>
    <xf numFmtId="165" fontId="8" fillId="0" borderId="0" xfId="2" applyNumberFormat="1" applyFont="1" applyBorder="1" applyAlignment="1" applyProtection="1">
      <alignment horizontal="right" vertical="center"/>
    </xf>
    <xf numFmtId="0" fontId="7" fillId="0" borderId="0" xfId="2" applyFont="1" applyBorder="1" applyAlignment="1" applyProtection="1">
      <alignment horizontal="left" vertical="center"/>
    </xf>
    <xf numFmtId="164" fontId="0" fillId="0" borderId="0" xfId="3" applyNumberFormat="1" applyFont="1"/>
    <xf numFmtId="1" fontId="4" fillId="0" borderId="0" xfId="2" applyNumberFormat="1" applyFont="1" applyBorder="1" applyAlignment="1">
      <alignment vertical="center"/>
    </xf>
    <xf numFmtId="165" fontId="8" fillId="2" borderId="9" xfId="2" applyNumberFormat="1" applyFont="1" applyFill="1" applyBorder="1" applyAlignment="1" applyProtection="1">
      <alignment horizontal="right" vertical="center"/>
    </xf>
    <xf numFmtId="2" fontId="8" fillId="0" borderId="9" xfId="2" applyNumberFormat="1" applyFont="1" applyBorder="1" applyAlignment="1">
      <alignment horizontal="right" vertical="center"/>
    </xf>
    <xf numFmtId="0" fontId="4" fillId="0" borderId="9" xfId="2" applyFont="1" applyBorder="1" applyAlignment="1">
      <alignment vertical="center"/>
    </xf>
    <xf numFmtId="165" fontId="4" fillId="2" borderId="9" xfId="2" applyNumberFormat="1" applyFont="1" applyFill="1" applyBorder="1" applyAlignment="1" applyProtection="1">
      <alignment horizontal="right" vertical="center"/>
    </xf>
    <xf numFmtId="2" fontId="4" fillId="0" borderId="9" xfId="2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right" vertical="center"/>
    </xf>
    <xf numFmtId="165" fontId="4" fillId="0" borderId="0" xfId="2" applyNumberFormat="1" applyFont="1" applyBorder="1" applyAlignment="1">
      <alignment horizontal="right" vertical="center"/>
    </xf>
    <xf numFmtId="166" fontId="4" fillId="0" borderId="0" xfId="2" applyNumberFormat="1" applyFont="1" applyBorder="1" applyAlignment="1">
      <alignment horizontal="right" vertical="center"/>
    </xf>
    <xf numFmtId="166" fontId="4" fillId="0" borderId="2" xfId="2" applyNumberFormat="1" applyFont="1" applyBorder="1" applyAlignment="1">
      <alignment horizontal="right" vertical="center"/>
    </xf>
    <xf numFmtId="2" fontId="4" fillId="0" borderId="0" xfId="2" applyNumberFormat="1" applyFont="1" applyBorder="1" applyAlignment="1">
      <alignment vertical="center"/>
    </xf>
    <xf numFmtId="0" fontId="7" fillId="0" borderId="0" xfId="2" applyFont="1" applyBorder="1" applyAlignment="1" applyProtection="1">
      <alignment horizontal="justify" vertical="justify"/>
    </xf>
    <xf numFmtId="0" fontId="6" fillId="0" borderId="4" xfId="2" applyFont="1" applyBorder="1" applyAlignment="1" applyProtection="1">
      <alignment horizontal="right" vertical="top" wrapText="1"/>
    </xf>
  </cellXfs>
  <cellStyles count="94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Comma" xfId="26"/>
    <cellStyle name="Comma0" xfId="27"/>
    <cellStyle name="Currency" xfId="28"/>
    <cellStyle name="Currency0" xfId="29"/>
    <cellStyle name="Date" xfId="30"/>
    <cellStyle name="Dia" xfId="31"/>
    <cellStyle name="Diseño" xfId="32"/>
    <cellStyle name="Encabez1" xfId="33"/>
    <cellStyle name="Encabez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43"/>
    <cellStyle name="Fechas" xfId="44"/>
    <cellStyle name="Fijo" xfId="45"/>
    <cellStyle name="Financiero" xfId="46"/>
    <cellStyle name="Fixed" xfId="47"/>
    <cellStyle name="Heading 1" xfId="48"/>
    <cellStyle name="Heading 2" xfId="49"/>
    <cellStyle name="Incorrecto 2" xfId="50"/>
    <cellStyle name="Millares" xfId="1" builtinId="3"/>
    <cellStyle name="Millares [0] 2" xfId="51"/>
    <cellStyle name="Millares 2" xfId="52"/>
    <cellStyle name="Millares 3" xfId="53"/>
    <cellStyle name="Millares 4" xfId="3"/>
    <cellStyle name="Millares 5" xfId="54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2"/>
    <cellStyle name="Normal 3" xfId="6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701774170811767"/>
          <c:y val="0.17890952896316223"/>
          <c:w val="0.74866275986601416"/>
          <c:h val="0.5637377945330067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explosion val="2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0"/>
            <c:spPr>
              <a:pattFill prst="pct10">
                <a:fgClr>
                  <a:srgbClr xmlns:mc="http://schemas.openxmlformats.org/markup-compatibility/2006" xmlns:a14="http://schemas.microsoft.com/office/drawing/2010/main" val="993366" mc:Ignorable="a14" a14:legacySpreadsheetColorIndex="2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explosion val="20"/>
            <c:spPr>
              <a:pattFill prst="wdDnDiag">
                <a:fgClr>
                  <a:srgbClr xmlns:mc="http://schemas.openxmlformats.org/markup-compatibility/2006" xmlns:a14="http://schemas.microsoft.com/office/drawing/2010/main" val="0000FF" mc:Ignorable="a14" a14:legacySpreadsheetColorIndex="3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explosion val="2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8.8153272338933414E-2"/>
                  <c:y val="0.156313852425167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6974162633340559E-2"/>
                  <c:y val="-4.97931868264404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050205880228334E-2"/>
                  <c:y val="2.9949947797201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130077776975127E-2"/>
                  <c:y val="7.50107348134176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430975944520697E-4"/>
                  <c:y val="0.103048033113357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071155096438635E-2"/>
                  <c:y val="0.102324750084098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1842870349708311"/>
                  <c:y val="9.033586906708827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9640492186183154E-2"/>
                  <c:y val="-2.39642448976033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'23.13'!$L$54:$L$61</c:f>
              <c:strCache>
                <c:ptCount val="8"/>
                <c:pt idx="0">
                  <c:v>Lima</c:v>
                </c:pt>
                <c:pt idx="1">
                  <c:v>Arequipa</c:v>
                </c:pt>
                <c:pt idx="2">
                  <c:v>La Libertad</c:v>
                </c:pt>
                <c:pt idx="3">
                  <c:v>Piura</c:v>
                </c:pt>
                <c:pt idx="4">
                  <c:v>Lambayeque</c:v>
                </c:pt>
                <c:pt idx="5">
                  <c:v>Callao</c:v>
                </c:pt>
                <c:pt idx="6">
                  <c:v>Junín</c:v>
                </c:pt>
                <c:pt idx="7">
                  <c:v>Otros</c:v>
                </c:pt>
              </c:strCache>
            </c:strRef>
          </c:cat>
          <c:val>
            <c:numRef>
              <c:f>'23.13'!$N$54:$N$61</c:f>
              <c:numCache>
                <c:formatCode>0.00</c:formatCode>
                <c:ptCount val="8"/>
                <c:pt idx="0">
                  <c:v>0.72296556581401639</c:v>
                </c:pt>
                <c:pt idx="1">
                  <c:v>3.7362048823753061E-2</c:v>
                </c:pt>
                <c:pt idx="2">
                  <c:v>2.8938729564587401E-2</c:v>
                </c:pt>
                <c:pt idx="3">
                  <c:v>2.471516148545817E-2</c:v>
                </c:pt>
                <c:pt idx="4">
                  <c:v>2.142467777112558E-2</c:v>
                </c:pt>
                <c:pt idx="5">
                  <c:v>2.1388777205274271E-2</c:v>
                </c:pt>
                <c:pt idx="6">
                  <c:v>1.8042940140936999E-2</c:v>
                </c:pt>
                <c:pt idx="7">
                  <c:v>0.12516209919484811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chemeClr val="tx1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47</xdr:row>
      <xdr:rowOff>19049</xdr:rowOff>
    </xdr:from>
    <xdr:to>
      <xdr:col>8</xdr:col>
      <xdr:colOff>342900</xdr:colOff>
      <xdr:row>58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58</xdr:row>
      <xdr:rowOff>165538</xdr:rowOff>
    </xdr:from>
    <xdr:to>
      <xdr:col>6</xdr:col>
      <xdr:colOff>305784</xdr:colOff>
      <xdr:row>59</xdr:row>
      <xdr:rowOff>122183</xdr:rowOff>
    </xdr:to>
    <xdr:sp macro="" textlink="">
      <xdr:nvSpPr>
        <xdr:cNvPr id="3" name="2 CuadroTexto"/>
        <xdr:cNvSpPr txBox="1"/>
      </xdr:nvSpPr>
      <xdr:spPr>
        <a:xfrm>
          <a:off x="171450" y="7471213"/>
          <a:ext cx="2525109" cy="147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Superintendencia de Banca, Seguros y AFP.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oneCellAnchor>
    <xdr:from>
      <xdr:col>0</xdr:col>
      <xdr:colOff>316706</xdr:colOff>
      <xdr:row>43</xdr:row>
      <xdr:rowOff>37793</xdr:rowOff>
    </xdr:from>
    <xdr:ext cx="3124200" cy="327782"/>
    <xdr:sp macro="" textlink="">
      <xdr:nvSpPr>
        <xdr:cNvPr id="4" name="3 CuadroTexto"/>
        <xdr:cNvSpPr txBox="1"/>
      </xdr:nvSpPr>
      <xdr:spPr>
        <a:xfrm>
          <a:off x="316706" y="5258684"/>
          <a:ext cx="3124200" cy="327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spAutoFit/>
        </a:bodyPr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 i="0" baseline="0">
              <a:solidFill>
                <a:schemeClr val="tx1"/>
              </a:solidFill>
              <a:effectLst/>
              <a:latin typeface="Arial Narrow" pitchFamily="34" charset="0"/>
              <a:ea typeface="+mn-ea"/>
              <a:cs typeface="+mn-cs"/>
            </a:rPr>
            <a:t>ESTRUCTURA PORCENTUAL DE DESTINO DE LOS CRÉDITOS DIRECTOS POR PRINCIPALES ZONAS GEOGRÁFICAS, 2016</a:t>
          </a:r>
          <a:endParaRPr lang="es-PE" sz="800">
            <a:effectLst/>
            <a:latin typeface="Arial Narrow" pitchFamily="34" charset="0"/>
          </a:endParaRPr>
        </a:p>
      </xdr:txBody>
    </xdr:sp>
    <xdr:clientData/>
  </xdr:oneCellAnchor>
  <xdr:twoCellAnchor>
    <xdr:from>
      <xdr:col>0</xdr:col>
      <xdr:colOff>273051</xdr:colOff>
      <xdr:row>45</xdr:row>
      <xdr:rowOff>45641</xdr:rowOff>
    </xdr:from>
    <xdr:to>
      <xdr:col>8</xdr:col>
      <xdr:colOff>336551</xdr:colOff>
      <xdr:row>47</xdr:row>
      <xdr:rowOff>31354</xdr:rowOff>
    </xdr:to>
    <xdr:sp macro="" textlink="">
      <xdr:nvSpPr>
        <xdr:cNvPr id="5" name="4 CuadroTexto"/>
        <xdr:cNvSpPr txBox="1"/>
      </xdr:nvSpPr>
      <xdr:spPr>
        <a:xfrm>
          <a:off x="273051" y="5492750"/>
          <a:ext cx="3182938" cy="211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(Porcentaje)</a:t>
          </a:r>
          <a:endParaRPr lang="es-PE" sz="800">
            <a:effectLst/>
            <a:latin typeface="Arial Narrow" panose="020B0606020202030204" pitchFamily="34" charset="0"/>
          </a:endParaRPr>
        </a:p>
        <a:p>
          <a:endParaRPr lang="es-PE" sz="8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0.32815</cdr:x>
      <cdr:y>0.01548</cdr:y>
    </cdr:from>
    <cdr:to>
      <cdr:x>0.32815</cdr:x>
      <cdr:y>0.01548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2888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 Narrow"/>
            </a:rPr>
            <a:t>ESTRUCTURA PORCENTUAL DEL ORIGEN DE LOS  CRÉDITOS DIRECTOS, 2008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L81"/>
  <sheetViews>
    <sheetView showGridLines="0" tabSelected="1" view="pageBreakPreview" zoomScale="160" zoomScaleNormal="150" zoomScaleSheetLayoutView="160" workbookViewId="0">
      <selection activeCell="K5" sqref="K5"/>
    </sheetView>
  </sheetViews>
  <sheetFormatPr baseColWidth="10" defaultColWidth="5.85546875" defaultRowHeight="9" x14ac:dyDescent="0.25"/>
  <cols>
    <col min="1" max="1" width="8.5703125" style="3" customWidth="1"/>
    <col min="2" max="2" width="6.28515625" style="3" customWidth="1"/>
    <col min="3" max="3" width="6" style="3" customWidth="1"/>
    <col min="4" max="4" width="5.42578125" style="3" customWidth="1"/>
    <col min="5" max="5" width="5.5703125" style="3" customWidth="1"/>
    <col min="6" max="6" width="5.28515625" style="41" customWidth="1"/>
    <col min="7" max="7" width="5.140625" style="3" customWidth="1"/>
    <col min="8" max="8" width="4.5703125" style="3" customWidth="1"/>
    <col min="9" max="9" width="5.5703125" style="3" customWidth="1"/>
    <col min="10" max="10" width="5" style="3" customWidth="1"/>
    <col min="11" max="11" width="9.140625" style="3" bestFit="1" customWidth="1"/>
    <col min="12" max="12" width="8.42578125" style="3" customWidth="1"/>
    <col min="13" max="13" width="9.5703125" style="3" bestFit="1" customWidth="1"/>
    <col min="14" max="14" width="9.140625" style="3" customWidth="1"/>
    <col min="15" max="15" width="10.42578125" style="3" customWidth="1"/>
    <col min="16" max="16" width="10.85546875" style="4" customWidth="1"/>
    <col min="17" max="17" width="6.7109375" style="3" bestFit="1" customWidth="1"/>
    <col min="18" max="18" width="8.42578125" style="3" customWidth="1"/>
    <col min="19" max="19" width="7.7109375" style="3" customWidth="1"/>
    <col min="20" max="20" width="6" style="3" bestFit="1" customWidth="1"/>
    <col min="21" max="21" width="7.5703125" style="3" bestFit="1" customWidth="1"/>
    <col min="22" max="28" width="6" style="3" bestFit="1" customWidth="1"/>
    <col min="29" max="30" width="11.42578125" style="3" bestFit="1" customWidth="1"/>
    <col min="31" max="31" width="10" style="3" bestFit="1" customWidth="1"/>
    <col min="32" max="32" width="10.7109375" style="3" bestFit="1" customWidth="1"/>
    <col min="33" max="33" width="8.85546875" style="3" bestFit="1" customWidth="1"/>
    <col min="34" max="34" width="10" style="3" bestFit="1" customWidth="1"/>
    <col min="35" max="35" width="8.85546875" style="3" bestFit="1" customWidth="1"/>
    <col min="36" max="37" width="10" style="3" bestFit="1" customWidth="1"/>
    <col min="38" max="38" width="11.42578125" style="3" bestFit="1" customWidth="1"/>
    <col min="39" max="16384" width="5.85546875" style="3"/>
  </cols>
  <sheetData>
    <row r="1" spans="1:38" ht="12.95" customHeight="1" x14ac:dyDescent="0.25">
      <c r="A1" s="1" t="s">
        <v>48</v>
      </c>
      <c r="B1" s="2"/>
      <c r="C1" s="2"/>
      <c r="D1" s="2"/>
      <c r="E1" s="2"/>
      <c r="G1" s="2"/>
      <c r="H1" s="2"/>
      <c r="I1" s="2"/>
      <c r="J1" s="2"/>
    </row>
    <row r="2" spans="1:38" ht="12.95" customHeight="1" x14ac:dyDescent="0.25">
      <c r="A2" s="1" t="s">
        <v>47</v>
      </c>
      <c r="B2" s="5"/>
      <c r="C2" s="5"/>
      <c r="D2" s="5"/>
      <c r="E2" s="5"/>
      <c r="F2" s="42"/>
      <c r="G2" s="5"/>
      <c r="H2" s="5"/>
      <c r="I2" s="5"/>
      <c r="J2" s="5"/>
    </row>
    <row r="3" spans="1:38" ht="12.75" x14ac:dyDescent="0.25">
      <c r="A3" s="6" t="s">
        <v>0</v>
      </c>
      <c r="B3" s="2"/>
      <c r="C3" s="7"/>
      <c r="D3" s="7"/>
      <c r="E3" s="7"/>
      <c r="F3" s="43"/>
      <c r="G3" s="7"/>
      <c r="H3" s="7"/>
      <c r="I3" s="7"/>
      <c r="J3" s="7"/>
    </row>
    <row r="4" spans="1:38" ht="2.25" customHeight="1" x14ac:dyDescent="0.25">
      <c r="A4" s="8"/>
      <c r="B4" s="9"/>
      <c r="C4" s="10"/>
      <c r="D4" s="10"/>
      <c r="E4" s="10"/>
      <c r="F4" s="44"/>
      <c r="G4" s="10"/>
      <c r="H4" s="10"/>
      <c r="I4" s="10"/>
      <c r="J4" s="10"/>
    </row>
    <row r="5" spans="1:38" s="13" customFormat="1" ht="51" customHeight="1" x14ac:dyDescent="0.25">
      <c r="A5" s="11" t="s">
        <v>1</v>
      </c>
      <c r="B5" s="12" t="s">
        <v>2</v>
      </c>
      <c r="C5" s="47" t="s">
        <v>3</v>
      </c>
      <c r="D5" s="47" t="s">
        <v>4</v>
      </c>
      <c r="E5" s="47" t="s">
        <v>5</v>
      </c>
      <c r="F5" s="47" t="s">
        <v>6</v>
      </c>
      <c r="G5" s="47" t="s">
        <v>7</v>
      </c>
      <c r="H5" s="47" t="s">
        <v>8</v>
      </c>
      <c r="I5" s="47" t="s">
        <v>9</v>
      </c>
      <c r="J5" s="47" t="s">
        <v>10</v>
      </c>
      <c r="K5"/>
      <c r="L5"/>
      <c r="M5"/>
      <c r="N5"/>
      <c r="O5"/>
      <c r="P5"/>
      <c r="Q5"/>
      <c r="R5"/>
      <c r="S5"/>
      <c r="T5"/>
      <c r="U5"/>
    </row>
    <row r="6" spans="1:38" s="13" customFormat="1" ht="3.75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/>
      <c r="L6"/>
      <c r="M6"/>
      <c r="N6"/>
      <c r="O6"/>
      <c r="P6"/>
      <c r="Q6"/>
      <c r="R6"/>
      <c r="S6"/>
      <c r="T6"/>
      <c r="U6"/>
    </row>
    <row r="7" spans="1:38" s="13" customFormat="1" ht="9.9499999999999993" customHeight="1" x14ac:dyDescent="0.25">
      <c r="A7" s="17" t="s">
        <v>11</v>
      </c>
      <c r="B7" s="16">
        <v>271671745.92629004</v>
      </c>
      <c r="C7" s="16">
        <v>235371431.01300001</v>
      </c>
      <c r="D7" s="16">
        <v>10044960.819999998</v>
      </c>
      <c r="E7" s="16">
        <v>17176095.691999998</v>
      </c>
      <c r="F7" s="16">
        <v>1064152.2149999999</v>
      </c>
      <c r="G7" s="16">
        <v>1624685.726</v>
      </c>
      <c r="H7" s="16">
        <v>343720.29000000004</v>
      </c>
      <c r="I7" s="16">
        <v>4365967.5872900002</v>
      </c>
      <c r="J7" s="16">
        <v>1680732.5830000003</v>
      </c>
      <c r="K7"/>
      <c r="L7"/>
      <c r="M7"/>
      <c r="N7"/>
      <c r="O7"/>
      <c r="P7"/>
      <c r="Q7"/>
      <c r="R7"/>
      <c r="S7"/>
      <c r="T7"/>
      <c r="U7"/>
    </row>
    <row r="8" spans="1:38" s="13" customFormat="1" ht="9.9499999999999993" customHeight="1" x14ac:dyDescent="0.25">
      <c r="A8" s="17" t="s">
        <v>12</v>
      </c>
      <c r="B8" s="18">
        <v>271109495.60829002</v>
      </c>
      <c r="C8" s="18">
        <v>234809180.69500002</v>
      </c>
      <c r="D8" s="18">
        <v>10044960.819999998</v>
      </c>
      <c r="E8" s="18">
        <v>17176095.691999998</v>
      </c>
      <c r="F8" s="18">
        <v>1064152.2149999999</v>
      </c>
      <c r="G8" s="18">
        <v>1624685.726</v>
      </c>
      <c r="H8" s="18">
        <v>343720.29000000004</v>
      </c>
      <c r="I8" s="18">
        <v>4365967.5872900002</v>
      </c>
      <c r="J8" s="18">
        <v>1680732.5830000003</v>
      </c>
      <c r="K8"/>
      <c r="L8"/>
      <c r="M8"/>
      <c r="N8"/>
      <c r="O8"/>
      <c r="P8"/>
      <c r="Q8"/>
      <c r="R8"/>
      <c r="S8"/>
      <c r="T8"/>
      <c r="U8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</row>
    <row r="9" spans="1:38" s="13" customFormat="1" ht="9" customHeight="1" x14ac:dyDescent="0.25">
      <c r="A9" s="20" t="s">
        <v>13</v>
      </c>
      <c r="B9" s="21">
        <v>548596.96474999993</v>
      </c>
      <c r="C9" s="22">
        <v>185625.66099999996</v>
      </c>
      <c r="D9" s="22">
        <v>18733.757000000001</v>
      </c>
      <c r="E9" s="22">
        <v>190985.38500000001</v>
      </c>
      <c r="F9" s="22">
        <v>5690.1329999999998</v>
      </c>
      <c r="G9" s="22">
        <v>9243.6540000000005</v>
      </c>
      <c r="H9" s="22" t="s">
        <v>45</v>
      </c>
      <c r="I9" s="22">
        <v>81932.894750000007</v>
      </c>
      <c r="J9" s="22">
        <v>56385.48</v>
      </c>
      <c r="K9"/>
      <c r="L9"/>
      <c r="M9"/>
      <c r="N9"/>
      <c r="O9"/>
      <c r="P9"/>
      <c r="Q9"/>
      <c r="R9"/>
      <c r="S9"/>
      <c r="T9"/>
      <c r="U9"/>
    </row>
    <row r="10" spans="1:38" s="13" customFormat="1" ht="9" customHeight="1" x14ac:dyDescent="0.25">
      <c r="A10" s="20" t="s">
        <v>14</v>
      </c>
      <c r="B10" s="21">
        <v>3499358.4035000005</v>
      </c>
      <c r="C10" s="22">
        <v>2747604.3470000001</v>
      </c>
      <c r="D10" s="22">
        <v>169824.46400000001</v>
      </c>
      <c r="E10" s="22">
        <v>318590.69899999996</v>
      </c>
      <c r="F10" s="22">
        <v>18125.02</v>
      </c>
      <c r="G10" s="22">
        <v>7553.0119999999988</v>
      </c>
      <c r="H10" s="22" t="s">
        <v>45</v>
      </c>
      <c r="I10" s="22">
        <v>175863.18150000001</v>
      </c>
      <c r="J10" s="22">
        <v>61797.68</v>
      </c>
      <c r="K10"/>
      <c r="L10"/>
      <c r="M10"/>
      <c r="N10"/>
      <c r="O10"/>
      <c r="P10"/>
      <c r="Q10"/>
      <c r="R10"/>
      <c r="S10"/>
      <c r="T10"/>
      <c r="U10"/>
    </row>
    <row r="11" spans="1:38" s="13" customFormat="1" ht="9" customHeight="1" x14ac:dyDescent="0.25">
      <c r="A11" s="20" t="s">
        <v>15</v>
      </c>
      <c r="B11" s="21">
        <v>811705.19060000021</v>
      </c>
      <c r="C11" s="22">
        <v>192886.42300000001</v>
      </c>
      <c r="D11" s="22">
        <v>133888.27799999999</v>
      </c>
      <c r="E11" s="22">
        <v>407351.27799999999</v>
      </c>
      <c r="F11" s="22">
        <v>2329.8040000000001</v>
      </c>
      <c r="G11" s="22">
        <v>429.44200000000001</v>
      </c>
      <c r="H11" s="22" t="s">
        <v>45</v>
      </c>
      <c r="I11" s="22">
        <v>62184.329600000005</v>
      </c>
      <c r="J11" s="22">
        <v>12635.636</v>
      </c>
      <c r="K11"/>
      <c r="L11"/>
      <c r="M11"/>
      <c r="N11"/>
      <c r="O11"/>
      <c r="P11"/>
      <c r="Q11"/>
      <c r="R11"/>
      <c r="S11"/>
      <c r="T11"/>
      <c r="U11"/>
    </row>
    <row r="12" spans="1:38" s="13" customFormat="1" ht="9" customHeight="1" x14ac:dyDescent="0.25">
      <c r="A12" s="20" t="s">
        <v>16</v>
      </c>
      <c r="B12" s="21">
        <v>10129206.211499998</v>
      </c>
      <c r="C12" s="22">
        <v>6695154.5719999997</v>
      </c>
      <c r="D12" s="22">
        <v>989993.33000000007</v>
      </c>
      <c r="E12" s="22">
        <v>2137407.2439999999</v>
      </c>
      <c r="F12" s="22">
        <v>64158.246999999996</v>
      </c>
      <c r="G12" s="22">
        <v>7369.4629999999997</v>
      </c>
      <c r="H12" s="22" t="s">
        <v>45</v>
      </c>
      <c r="I12" s="22">
        <v>189613.90150000001</v>
      </c>
      <c r="J12" s="22">
        <v>45509.453999999998</v>
      </c>
      <c r="K12"/>
      <c r="L12"/>
      <c r="M12"/>
      <c r="N12"/>
      <c r="O12"/>
      <c r="P12"/>
      <c r="Q12"/>
      <c r="R12"/>
      <c r="S12"/>
      <c r="T12"/>
      <c r="U12"/>
    </row>
    <row r="13" spans="1:38" s="13" customFormat="1" ht="9" customHeight="1" x14ac:dyDescent="0.25">
      <c r="A13" s="20" t="s">
        <v>17</v>
      </c>
      <c r="B13" s="21">
        <v>1195301.4621300001</v>
      </c>
      <c r="C13" s="22">
        <v>553661.44700000004</v>
      </c>
      <c r="D13" s="22">
        <v>115819.02500000001</v>
      </c>
      <c r="E13" s="22">
        <v>324809.90800000005</v>
      </c>
      <c r="F13" s="22">
        <v>47264.718000000001</v>
      </c>
      <c r="G13" s="22">
        <v>937.63300000000004</v>
      </c>
      <c r="H13" s="22" t="s">
        <v>45</v>
      </c>
      <c r="I13" s="22">
        <v>98001.791129999998</v>
      </c>
      <c r="J13" s="22">
        <v>54806.94</v>
      </c>
      <c r="K13"/>
      <c r="L13"/>
      <c r="M13"/>
      <c r="N13"/>
      <c r="O13"/>
      <c r="P13"/>
      <c r="Q13"/>
      <c r="R13"/>
      <c r="S13"/>
      <c r="T13"/>
      <c r="U13"/>
    </row>
    <row r="14" spans="1:38" s="13" customFormat="1" ht="9" customHeight="1" x14ac:dyDescent="0.25">
      <c r="A14" s="20" t="s">
        <v>18</v>
      </c>
      <c r="B14" s="21">
        <v>3118629.7100000004</v>
      </c>
      <c r="C14" s="22">
        <v>1967587.179</v>
      </c>
      <c r="D14" s="22">
        <v>275938.17699999997</v>
      </c>
      <c r="E14" s="22">
        <v>617691.66899999999</v>
      </c>
      <c r="F14" s="22">
        <v>28658.391</v>
      </c>
      <c r="G14" s="22">
        <v>10941.33</v>
      </c>
      <c r="H14" s="22" t="s">
        <v>45</v>
      </c>
      <c r="I14" s="22">
        <v>157793.99400000001</v>
      </c>
      <c r="J14" s="22">
        <v>60018.97</v>
      </c>
      <c r="K14"/>
      <c r="L14"/>
      <c r="M14"/>
      <c r="N14"/>
      <c r="O14"/>
      <c r="P14"/>
      <c r="Q14"/>
      <c r="R14"/>
      <c r="S14"/>
      <c r="T14"/>
      <c r="U14"/>
    </row>
    <row r="15" spans="1:38" s="13" customFormat="1" ht="9" customHeight="1" x14ac:dyDescent="0.25">
      <c r="A15" s="20" t="s">
        <v>19</v>
      </c>
      <c r="B15" s="21">
        <v>5798700.599799999</v>
      </c>
      <c r="C15" s="22">
        <v>5406582.2959999992</v>
      </c>
      <c r="D15" s="22">
        <v>182764.32499999998</v>
      </c>
      <c r="E15" s="22">
        <v>62228.602999999996</v>
      </c>
      <c r="F15" s="22">
        <v>7495.7190000000001</v>
      </c>
      <c r="G15" s="22">
        <v>10911.618999999999</v>
      </c>
      <c r="H15" s="22" t="s">
        <v>45</v>
      </c>
      <c r="I15" s="22">
        <v>128718.03779999999</v>
      </c>
      <c r="J15" s="22" t="s">
        <v>45</v>
      </c>
      <c r="K15"/>
      <c r="L15"/>
      <c r="M15"/>
      <c r="N15"/>
      <c r="O15"/>
      <c r="P15"/>
      <c r="Q15"/>
      <c r="R15"/>
      <c r="S15"/>
      <c r="T15"/>
      <c r="U15"/>
    </row>
    <row r="16" spans="1:38" s="13" customFormat="1" ht="9" customHeight="1" x14ac:dyDescent="0.25">
      <c r="A16" s="20" t="s">
        <v>20</v>
      </c>
      <c r="B16" s="21">
        <v>4719094.7574000005</v>
      </c>
      <c r="C16" s="22">
        <v>2357893.3430000003</v>
      </c>
      <c r="D16" s="22">
        <v>475319.77399999998</v>
      </c>
      <c r="E16" s="22">
        <v>1626614.49</v>
      </c>
      <c r="F16" s="22">
        <v>19589.329000000002</v>
      </c>
      <c r="G16" s="22">
        <v>45825.436999999991</v>
      </c>
      <c r="H16" s="22" t="s">
        <v>45</v>
      </c>
      <c r="I16" s="22">
        <v>147852.2414</v>
      </c>
      <c r="J16" s="22">
        <v>46000.142999999996</v>
      </c>
      <c r="K16"/>
      <c r="L16"/>
      <c r="M16"/>
      <c r="N16"/>
      <c r="O16"/>
      <c r="P16"/>
      <c r="Q16"/>
      <c r="R16"/>
      <c r="S16"/>
      <c r="T16"/>
      <c r="U16"/>
    </row>
    <row r="17" spans="1:21" s="13" customFormat="1" ht="9" customHeight="1" x14ac:dyDescent="0.25">
      <c r="A17" s="20" t="s">
        <v>21</v>
      </c>
      <c r="B17" s="21">
        <v>299434.97034</v>
      </c>
      <c r="C17" s="22">
        <v>31799.347000000002</v>
      </c>
      <c r="D17" s="22">
        <v>57777.06</v>
      </c>
      <c r="E17" s="22">
        <v>177380.39199999999</v>
      </c>
      <c r="F17" s="22" t="s">
        <v>45</v>
      </c>
      <c r="G17" s="22">
        <v>2123.7730000000001</v>
      </c>
      <c r="H17" s="22" t="s">
        <v>45</v>
      </c>
      <c r="I17" s="22">
        <v>30354.39834</v>
      </c>
      <c r="J17" s="22" t="s">
        <v>45</v>
      </c>
      <c r="K17"/>
      <c r="L17"/>
      <c r="M17"/>
      <c r="N17"/>
      <c r="O17"/>
      <c r="P17"/>
      <c r="Q17"/>
      <c r="R17"/>
      <c r="S17"/>
      <c r="T17"/>
      <c r="U17"/>
    </row>
    <row r="18" spans="1:21" s="13" customFormat="1" ht="9" customHeight="1" x14ac:dyDescent="0.25">
      <c r="A18" s="20" t="s">
        <v>22</v>
      </c>
      <c r="B18" s="21">
        <v>1565426.66548</v>
      </c>
      <c r="C18" s="22">
        <v>816654.92700000003</v>
      </c>
      <c r="D18" s="22">
        <v>181995.42499999999</v>
      </c>
      <c r="E18" s="22">
        <v>373625.79</v>
      </c>
      <c r="F18" s="22" t="s">
        <v>45</v>
      </c>
      <c r="G18" s="22">
        <v>22110.767</v>
      </c>
      <c r="H18" s="22" t="s">
        <v>45</v>
      </c>
      <c r="I18" s="22">
        <v>96069.658479999998</v>
      </c>
      <c r="J18" s="22">
        <v>74970.097999999998</v>
      </c>
      <c r="K18"/>
      <c r="L18"/>
      <c r="M18"/>
      <c r="N18"/>
      <c r="O18"/>
      <c r="P18"/>
      <c r="Q18"/>
      <c r="R18"/>
      <c r="S18"/>
      <c r="T18"/>
      <c r="U18"/>
    </row>
    <row r="19" spans="1:21" s="13" customFormat="1" ht="9" customHeight="1" x14ac:dyDescent="0.25">
      <c r="A19" s="20" t="s">
        <v>23</v>
      </c>
      <c r="B19" s="21">
        <v>4182815.387899999</v>
      </c>
      <c r="C19" s="22">
        <v>2840267.5599999991</v>
      </c>
      <c r="D19" s="22">
        <v>287348.402</v>
      </c>
      <c r="E19" s="22">
        <v>603554.82900000003</v>
      </c>
      <c r="F19" s="22" t="s">
        <v>45</v>
      </c>
      <c r="G19" s="22">
        <v>14649.863000000001</v>
      </c>
      <c r="H19" s="22" t="s">
        <v>45</v>
      </c>
      <c r="I19" s="22">
        <v>122988.93890000001</v>
      </c>
      <c r="J19" s="22">
        <v>314005.79499999998</v>
      </c>
      <c r="K19"/>
      <c r="L19"/>
      <c r="M19"/>
      <c r="N19"/>
      <c r="O19"/>
      <c r="P19"/>
      <c r="Q19"/>
      <c r="R19"/>
      <c r="S19"/>
      <c r="T19"/>
      <c r="U19"/>
    </row>
    <row r="20" spans="1:21" s="13" customFormat="1" ht="9" customHeight="1" x14ac:dyDescent="0.25">
      <c r="A20" s="20" t="s">
        <v>24</v>
      </c>
      <c r="B20" s="21">
        <v>4891612.4008999988</v>
      </c>
      <c r="C20" s="22">
        <v>2531075.8390000002</v>
      </c>
      <c r="D20" s="22">
        <v>515050.28100000002</v>
      </c>
      <c r="E20" s="22">
        <v>1312133.6970000002</v>
      </c>
      <c r="F20" s="22">
        <v>112139.42000000001</v>
      </c>
      <c r="G20" s="22">
        <v>32643.089</v>
      </c>
      <c r="H20" s="22" t="s">
        <v>45</v>
      </c>
      <c r="I20" s="22">
        <v>190251.6569</v>
      </c>
      <c r="J20" s="22">
        <v>198318.41800000001</v>
      </c>
      <c r="K20"/>
      <c r="L20"/>
      <c r="M20"/>
      <c r="N20"/>
      <c r="O20"/>
      <c r="P20"/>
      <c r="Q20"/>
      <c r="R20"/>
      <c r="S20"/>
      <c r="T20"/>
      <c r="U20"/>
    </row>
    <row r="21" spans="1:21" s="13" customFormat="1" ht="9" customHeight="1" x14ac:dyDescent="0.25">
      <c r="A21" s="20" t="s">
        <v>25</v>
      </c>
      <c r="B21" s="21">
        <v>7845564.3758000005</v>
      </c>
      <c r="C21" s="22">
        <v>6195810.4539999999</v>
      </c>
      <c r="D21" s="22">
        <v>490096.266</v>
      </c>
      <c r="E21" s="22">
        <v>853171.04600000009</v>
      </c>
      <c r="F21" s="22">
        <v>31043.382000000001</v>
      </c>
      <c r="G21" s="22">
        <v>26293.227000000003</v>
      </c>
      <c r="H21" s="22" t="s">
        <v>45</v>
      </c>
      <c r="I21" s="22">
        <v>192671.90180000002</v>
      </c>
      <c r="J21" s="22">
        <v>56478.099000000002</v>
      </c>
      <c r="K21"/>
      <c r="L21"/>
      <c r="M21"/>
      <c r="N21"/>
      <c r="O21"/>
      <c r="P21"/>
      <c r="Q21"/>
      <c r="R21"/>
      <c r="S21"/>
      <c r="T21"/>
      <c r="U21"/>
    </row>
    <row r="22" spans="1:21" s="13" customFormat="1" ht="9" customHeight="1" x14ac:dyDescent="0.25">
      <c r="A22" s="20" t="s">
        <v>26</v>
      </c>
      <c r="B22" s="21">
        <v>5808433.5840999987</v>
      </c>
      <c r="C22" s="22">
        <v>4238208.3239999991</v>
      </c>
      <c r="D22" s="22">
        <v>327201.62400000001</v>
      </c>
      <c r="E22" s="22">
        <v>752151.97200000007</v>
      </c>
      <c r="F22" s="22">
        <v>58920.357000000004</v>
      </c>
      <c r="G22" s="22">
        <v>84737.873000000007</v>
      </c>
      <c r="H22" s="22" t="s">
        <v>45</v>
      </c>
      <c r="I22" s="22">
        <v>201978.46309999999</v>
      </c>
      <c r="J22" s="22">
        <v>145234.97099999999</v>
      </c>
      <c r="K22"/>
      <c r="L22"/>
      <c r="M22"/>
      <c r="N22"/>
      <c r="O22"/>
      <c r="P22"/>
      <c r="Q22"/>
      <c r="R22"/>
      <c r="S22"/>
      <c r="T22"/>
      <c r="U22"/>
    </row>
    <row r="23" spans="1:21" s="13" customFormat="1" ht="9" customHeight="1" x14ac:dyDescent="0.25">
      <c r="A23" s="20" t="s">
        <v>27</v>
      </c>
      <c r="B23" s="21">
        <v>196002829.88999999</v>
      </c>
      <c r="C23" s="22">
        <v>185286135.80400002</v>
      </c>
      <c r="D23" s="22">
        <v>4336173.1569999997</v>
      </c>
      <c r="E23" s="22">
        <v>2842327.4639999997</v>
      </c>
      <c r="F23" s="22">
        <v>364004.114</v>
      </c>
      <c r="G23" s="22">
        <v>1251172.828</v>
      </c>
      <c r="H23" s="22">
        <v>343720.29000000004</v>
      </c>
      <c r="I23" s="22">
        <v>1496236.2439999999</v>
      </c>
      <c r="J23" s="22">
        <v>83059.989000000001</v>
      </c>
      <c r="K23"/>
      <c r="L23"/>
      <c r="M23"/>
      <c r="N23"/>
      <c r="O23"/>
      <c r="P23"/>
      <c r="Q23"/>
      <c r="R23"/>
      <c r="S23"/>
      <c r="T23"/>
      <c r="U23"/>
    </row>
    <row r="24" spans="1:21" s="13" customFormat="1" ht="9" customHeight="1" x14ac:dyDescent="0.25">
      <c r="A24" s="20" t="s">
        <v>28</v>
      </c>
      <c r="B24" s="21">
        <v>2153852.8456999995</v>
      </c>
      <c r="C24" s="22">
        <v>1511256.051</v>
      </c>
      <c r="D24" s="22">
        <v>91947.244000000006</v>
      </c>
      <c r="E24" s="22">
        <v>262681.54500000004</v>
      </c>
      <c r="F24" s="22" t="s">
        <v>45</v>
      </c>
      <c r="G24" s="22">
        <v>9738.9809999999998</v>
      </c>
      <c r="H24" s="22" t="s">
        <v>45</v>
      </c>
      <c r="I24" s="22">
        <v>204529.2047</v>
      </c>
      <c r="J24" s="22">
        <v>73699.820000000007</v>
      </c>
      <c r="K24"/>
      <c r="L24"/>
      <c r="M24"/>
      <c r="N24"/>
      <c r="O24"/>
      <c r="P24"/>
      <c r="Q24"/>
      <c r="R24"/>
      <c r="S24"/>
      <c r="T24"/>
      <c r="U24"/>
    </row>
    <row r="25" spans="1:21" s="13" customFormat="1" ht="9" customHeight="1" x14ac:dyDescent="0.25">
      <c r="A25" s="20" t="s">
        <v>29</v>
      </c>
      <c r="B25" s="21">
        <v>527310.01438999991</v>
      </c>
      <c r="C25" s="22">
        <v>172392.88399999999</v>
      </c>
      <c r="D25" s="22">
        <v>45790.326000000001</v>
      </c>
      <c r="E25" s="22">
        <v>269127.33299999998</v>
      </c>
      <c r="F25" s="22" t="s">
        <v>45</v>
      </c>
      <c r="G25" s="22" t="s">
        <v>45</v>
      </c>
      <c r="H25" s="22" t="s">
        <v>45</v>
      </c>
      <c r="I25" s="22">
        <v>28123.489389999999</v>
      </c>
      <c r="J25" s="22">
        <v>11875.982</v>
      </c>
      <c r="K25"/>
      <c r="L25"/>
      <c r="M25"/>
      <c r="N25"/>
      <c r="O25"/>
      <c r="P25"/>
      <c r="Q25"/>
      <c r="R25"/>
      <c r="S25"/>
      <c r="T25"/>
      <c r="U25"/>
    </row>
    <row r="26" spans="1:21" s="13" customFormat="1" ht="9" customHeight="1" x14ac:dyDescent="0.25">
      <c r="A26" s="20" t="s">
        <v>30</v>
      </c>
      <c r="B26" s="21">
        <v>907865.15483000001</v>
      </c>
      <c r="C26" s="22">
        <v>554435.20400000003</v>
      </c>
      <c r="D26" s="22">
        <v>64915.668999999994</v>
      </c>
      <c r="E26" s="22">
        <v>247569.49400000001</v>
      </c>
      <c r="F26" s="22" t="s">
        <v>45</v>
      </c>
      <c r="G26" s="22">
        <v>68.847999999999999</v>
      </c>
      <c r="H26" s="22" t="s">
        <v>45</v>
      </c>
      <c r="I26" s="22">
        <v>35390.420829999995</v>
      </c>
      <c r="J26" s="22">
        <v>5485.5190000000002</v>
      </c>
      <c r="K26"/>
      <c r="L26"/>
      <c r="M26"/>
      <c r="N26"/>
      <c r="O26"/>
      <c r="P26"/>
      <c r="Q26"/>
      <c r="R26"/>
      <c r="S26"/>
      <c r="T26"/>
      <c r="U26"/>
    </row>
    <row r="27" spans="1:21" s="13" customFormat="1" ht="9" customHeight="1" x14ac:dyDescent="0.25">
      <c r="A27" s="20" t="s">
        <v>31</v>
      </c>
      <c r="B27" s="21">
        <v>659569.85319000017</v>
      </c>
      <c r="C27" s="22">
        <v>323837.587</v>
      </c>
      <c r="D27" s="22">
        <v>86867.903000000006</v>
      </c>
      <c r="E27" s="22">
        <v>152269.462</v>
      </c>
      <c r="F27" s="22" t="s">
        <v>45</v>
      </c>
      <c r="G27" s="22">
        <v>6615.7460000000001</v>
      </c>
      <c r="H27" s="22" t="s">
        <v>45</v>
      </c>
      <c r="I27" s="22">
        <v>33698.139189999994</v>
      </c>
      <c r="J27" s="22">
        <v>56281.016000000003</v>
      </c>
      <c r="K27"/>
      <c r="L27"/>
      <c r="M27"/>
      <c r="N27"/>
      <c r="O27"/>
      <c r="P27"/>
      <c r="Q27"/>
      <c r="R27"/>
      <c r="S27"/>
      <c r="T27"/>
      <c r="U27"/>
    </row>
    <row r="28" spans="1:21" s="13" customFormat="1" ht="9" customHeight="1" x14ac:dyDescent="0.25">
      <c r="A28" s="20" t="s">
        <v>32</v>
      </c>
      <c r="B28" s="21">
        <v>6700514.9642000003</v>
      </c>
      <c r="C28" s="22">
        <v>4431336.2189999996</v>
      </c>
      <c r="D28" s="22">
        <v>466272.31299999997</v>
      </c>
      <c r="E28" s="22">
        <v>1362888.7169999999</v>
      </c>
      <c r="F28" s="22">
        <v>99555.971999999994</v>
      </c>
      <c r="G28" s="22">
        <v>45783.298999999999</v>
      </c>
      <c r="H28" s="22" t="s">
        <v>45</v>
      </c>
      <c r="I28" s="22">
        <v>198374.22019999998</v>
      </c>
      <c r="J28" s="22">
        <v>96304.224000000002</v>
      </c>
      <c r="K28"/>
      <c r="L28"/>
      <c r="M28"/>
      <c r="N28"/>
      <c r="O28"/>
      <c r="P28"/>
      <c r="Q28"/>
      <c r="R28"/>
      <c r="S28"/>
      <c r="T28"/>
      <c r="U28"/>
    </row>
    <row r="29" spans="1:21" s="13" customFormat="1" ht="9" customHeight="1" x14ac:dyDescent="0.25">
      <c r="A29" s="20" t="s">
        <v>33</v>
      </c>
      <c r="B29" s="21">
        <v>3080682.1883</v>
      </c>
      <c r="C29" s="22">
        <v>1548811.041</v>
      </c>
      <c r="D29" s="22">
        <v>220629.76600000003</v>
      </c>
      <c r="E29" s="22">
        <v>929040.79500000004</v>
      </c>
      <c r="F29" s="22">
        <v>190475.82200000001</v>
      </c>
      <c r="G29" s="22">
        <v>9504.125</v>
      </c>
      <c r="H29" s="22" t="s">
        <v>45</v>
      </c>
      <c r="I29" s="22">
        <v>142423.1593</v>
      </c>
      <c r="J29" s="22">
        <v>39797.480000000003</v>
      </c>
      <c r="K29"/>
      <c r="L29"/>
      <c r="M29"/>
      <c r="N29"/>
      <c r="O29"/>
      <c r="P29"/>
      <c r="Q29"/>
      <c r="R29"/>
      <c r="S29"/>
      <c r="T29"/>
      <c r="U29"/>
    </row>
    <row r="30" spans="1:21" s="13" customFormat="1" ht="9" customHeight="1" x14ac:dyDescent="0.25">
      <c r="A30" s="20" t="s">
        <v>34</v>
      </c>
      <c r="B30" s="21">
        <v>2387774.7710999995</v>
      </c>
      <c r="C30" s="22">
        <v>1578747.2769999998</v>
      </c>
      <c r="D30" s="22">
        <v>148072.30300000001</v>
      </c>
      <c r="E30" s="22">
        <v>401934.24699999997</v>
      </c>
      <c r="F30" s="22">
        <v>5245.9070000000002</v>
      </c>
      <c r="G30" s="22">
        <v>11122.370999999999</v>
      </c>
      <c r="H30" s="22" t="s">
        <v>45</v>
      </c>
      <c r="I30" s="22">
        <v>136486.29610000001</v>
      </c>
      <c r="J30" s="22">
        <v>106166.37</v>
      </c>
      <c r="K30"/>
      <c r="L30"/>
      <c r="M30"/>
      <c r="N30"/>
      <c r="O30"/>
      <c r="P30"/>
      <c r="Q30"/>
      <c r="R30"/>
      <c r="S30"/>
      <c r="T30"/>
      <c r="U30"/>
    </row>
    <row r="31" spans="1:21" s="13" customFormat="1" ht="9" customHeight="1" x14ac:dyDescent="0.25">
      <c r="A31" s="20" t="s">
        <v>35</v>
      </c>
      <c r="B31" s="21">
        <v>1964538.1311199998</v>
      </c>
      <c r="C31" s="22">
        <v>1238465.3429999999</v>
      </c>
      <c r="D31" s="22">
        <v>164652.85999999999</v>
      </c>
      <c r="E31" s="22">
        <v>479547.87099999998</v>
      </c>
      <c r="F31" s="22" t="s">
        <v>45</v>
      </c>
      <c r="G31" s="22">
        <v>561.98400000000004</v>
      </c>
      <c r="H31" s="22" t="s">
        <v>45</v>
      </c>
      <c r="I31" s="22">
        <v>61807.519119999997</v>
      </c>
      <c r="J31" s="22">
        <v>19502.554</v>
      </c>
      <c r="K31"/>
      <c r="L31"/>
      <c r="M31"/>
      <c r="N31"/>
      <c r="O31"/>
      <c r="P31"/>
      <c r="Q31"/>
      <c r="R31"/>
      <c r="S31"/>
      <c r="T31"/>
      <c r="U31"/>
    </row>
    <row r="32" spans="1:21" s="13" customFormat="1" ht="9" customHeight="1" x14ac:dyDescent="0.25">
      <c r="A32" s="20" t="s">
        <v>36</v>
      </c>
      <c r="B32" s="21">
        <v>775580.82232000004</v>
      </c>
      <c r="C32" s="22">
        <v>346426.58399999997</v>
      </c>
      <c r="D32" s="22">
        <v>75227.188999999998</v>
      </c>
      <c r="E32" s="22">
        <v>246407.74</v>
      </c>
      <c r="F32" s="22">
        <v>9455.8799999999992</v>
      </c>
      <c r="G32" s="22">
        <v>4056.3490000000002</v>
      </c>
      <c r="H32" s="22" t="s">
        <v>45</v>
      </c>
      <c r="I32" s="22">
        <v>69307.058319999996</v>
      </c>
      <c r="J32" s="22">
        <v>24700.022000000001</v>
      </c>
      <c r="K32"/>
      <c r="L32"/>
      <c r="M32"/>
      <c r="N32"/>
      <c r="O32"/>
      <c r="P32"/>
      <c r="Q32"/>
      <c r="R32"/>
      <c r="S32"/>
      <c r="T32"/>
      <c r="U32"/>
    </row>
    <row r="33" spans="1:21" s="13" customFormat="1" ht="9" customHeight="1" x14ac:dyDescent="0.25">
      <c r="A33" s="20" t="s">
        <v>37</v>
      </c>
      <c r="B33" s="21">
        <v>1535049.6169199999</v>
      </c>
      <c r="C33" s="22">
        <v>1056524.9819999998</v>
      </c>
      <c r="D33" s="22">
        <v>122661.902</v>
      </c>
      <c r="E33" s="22">
        <v>224604.022</v>
      </c>
      <c r="F33" s="22" t="s">
        <v>45</v>
      </c>
      <c r="G33" s="22">
        <v>10291.012999999999</v>
      </c>
      <c r="H33" s="22" t="s">
        <v>45</v>
      </c>
      <c r="I33" s="22">
        <v>83269.774919999996</v>
      </c>
      <c r="J33" s="22">
        <v>37697.923000000003</v>
      </c>
      <c r="K33"/>
      <c r="L33"/>
      <c r="M33"/>
      <c r="N33"/>
      <c r="O33"/>
      <c r="P33"/>
      <c r="Q33"/>
      <c r="R33"/>
      <c r="S33"/>
      <c r="T33"/>
      <c r="U33"/>
    </row>
    <row r="34" spans="1:21" s="13" customFormat="1" ht="9.9499999999999993" customHeight="1" x14ac:dyDescent="0.25">
      <c r="A34" s="17" t="s">
        <v>38</v>
      </c>
      <c r="B34" s="26">
        <v>562250.31799999997</v>
      </c>
      <c r="C34" s="27">
        <v>562250.31799999997</v>
      </c>
      <c r="D34" s="27" t="s">
        <v>45</v>
      </c>
      <c r="E34" s="27" t="s">
        <v>45</v>
      </c>
      <c r="F34" s="27" t="s">
        <v>45</v>
      </c>
      <c r="G34" s="27" t="s">
        <v>45</v>
      </c>
      <c r="H34" s="27" t="s">
        <v>45</v>
      </c>
      <c r="I34" s="27" t="s">
        <v>45</v>
      </c>
      <c r="J34" s="27" t="s">
        <v>45</v>
      </c>
      <c r="K34"/>
      <c r="L34"/>
      <c r="M34"/>
      <c r="N34"/>
      <c r="O34"/>
      <c r="P34"/>
      <c r="Q34"/>
      <c r="R34"/>
      <c r="S34"/>
      <c r="T34"/>
      <c r="U34"/>
    </row>
    <row r="35" spans="1:21" s="13" customFormat="1" ht="4.5" customHeight="1" x14ac:dyDescent="0.25">
      <c r="A35" s="28"/>
      <c r="B35" s="29"/>
      <c r="C35" s="30"/>
      <c r="D35" s="30"/>
      <c r="E35" s="30"/>
      <c r="F35" s="30"/>
      <c r="G35" s="30"/>
      <c r="H35" s="30"/>
      <c r="I35" s="30"/>
      <c r="J35" s="30"/>
      <c r="K35"/>
      <c r="L35"/>
      <c r="M35"/>
      <c r="N35"/>
      <c r="O35"/>
      <c r="P35"/>
      <c r="Q35"/>
      <c r="R35"/>
      <c r="S35"/>
      <c r="T35"/>
      <c r="U35"/>
    </row>
    <row r="36" spans="1:21" s="13" customFormat="1" ht="9.75" customHeight="1" x14ac:dyDescent="0.25">
      <c r="A36" s="31" t="s">
        <v>46</v>
      </c>
      <c r="B36" s="32"/>
      <c r="C36" s="32"/>
      <c r="D36" s="32"/>
      <c r="E36" s="32"/>
      <c r="F36" s="32"/>
      <c r="G36" s="32"/>
      <c r="H36" s="32"/>
      <c r="I36" s="32"/>
      <c r="J36" s="32"/>
      <c r="K36"/>
      <c r="L36"/>
      <c r="M36"/>
      <c r="N36"/>
      <c r="O36"/>
      <c r="P36"/>
      <c r="Q36"/>
      <c r="R36"/>
      <c r="S36"/>
      <c r="T36"/>
      <c r="U36"/>
    </row>
    <row r="37" spans="1:21" s="13" customFormat="1" ht="9.75" hidden="1" customHeight="1" x14ac:dyDescent="0.25">
      <c r="A37" s="33"/>
      <c r="B37" s="32"/>
      <c r="C37" s="32"/>
      <c r="D37" s="32"/>
      <c r="E37" s="32"/>
      <c r="F37" s="32"/>
      <c r="G37" s="32"/>
      <c r="H37" s="32"/>
      <c r="I37" s="32"/>
      <c r="J37" s="32"/>
      <c r="P37" s="24"/>
      <c r="Q37" s="25"/>
    </row>
    <row r="38" spans="1:21" s="13" customFormat="1" ht="9" customHeight="1" x14ac:dyDescent="0.25">
      <c r="A38" s="33" t="s">
        <v>39</v>
      </c>
      <c r="B38" s="32"/>
      <c r="C38" s="32"/>
      <c r="D38" s="32"/>
      <c r="E38" s="32"/>
      <c r="F38" s="32"/>
      <c r="G38" s="32"/>
      <c r="H38" s="32"/>
      <c r="I38" s="32"/>
      <c r="J38" s="32"/>
      <c r="P38" s="24"/>
      <c r="Q38" s="25"/>
    </row>
    <row r="39" spans="1:21" s="13" customFormat="1" ht="8.1" customHeight="1" x14ac:dyDescent="0.25">
      <c r="A39" s="33" t="s">
        <v>40</v>
      </c>
      <c r="B39" s="32"/>
      <c r="C39" s="32"/>
      <c r="D39" s="32"/>
      <c r="E39" s="32"/>
      <c r="F39" s="32"/>
      <c r="G39" s="32"/>
      <c r="H39" s="32"/>
      <c r="I39" s="32"/>
      <c r="J39" s="32"/>
      <c r="P39" s="14"/>
    </row>
    <row r="40" spans="1:21" s="13" customFormat="1" ht="8.1" customHeight="1" x14ac:dyDescent="0.25">
      <c r="A40" s="46" t="s">
        <v>41</v>
      </c>
      <c r="B40" s="46"/>
      <c r="C40" s="46"/>
      <c r="D40" s="46"/>
      <c r="E40" s="46"/>
      <c r="F40" s="46"/>
      <c r="G40" s="46"/>
      <c r="H40" s="46"/>
      <c r="I40" s="46"/>
      <c r="J40" s="46"/>
      <c r="P40" s="14"/>
    </row>
    <row r="41" spans="1:21" s="13" customFormat="1" ht="8.1" customHeight="1" x14ac:dyDescent="0.25">
      <c r="A41" s="33" t="s">
        <v>42</v>
      </c>
      <c r="B41" s="32"/>
      <c r="C41" s="32"/>
      <c r="D41" s="32"/>
      <c r="E41" s="32"/>
      <c r="F41" s="32"/>
      <c r="G41" s="32"/>
      <c r="H41" s="32"/>
      <c r="I41" s="32"/>
      <c r="J41" s="32"/>
      <c r="P41" s="14"/>
    </row>
    <row r="42" spans="1:21" ht="9" customHeight="1" x14ac:dyDescent="0.25">
      <c r="A42" s="31" t="s">
        <v>43</v>
      </c>
    </row>
    <row r="49" spans="12:18" ht="15" x14ac:dyDescent="0.25">
      <c r="N49" s="23"/>
      <c r="O49" s="23"/>
      <c r="P49" s="34"/>
    </row>
    <row r="50" spans="12:18" ht="12.75" x14ac:dyDescent="0.2">
      <c r="N50" s="23"/>
    </row>
    <row r="51" spans="12:18" ht="15" x14ac:dyDescent="0.25">
      <c r="N51" s="23"/>
      <c r="O51" s="35"/>
      <c r="P51"/>
      <c r="Q51"/>
      <c r="R51"/>
    </row>
    <row r="52" spans="12:18" ht="15" x14ac:dyDescent="0.25">
      <c r="N52" s="23"/>
      <c r="P52"/>
      <c r="Q52"/>
      <c r="R52"/>
    </row>
    <row r="53" spans="12:18" ht="15" x14ac:dyDescent="0.25">
      <c r="M53" s="36">
        <f>+B8</f>
        <v>271109495.60829002</v>
      </c>
      <c r="N53" s="37">
        <f>SUM(N54:N61)*100</f>
        <v>100</v>
      </c>
      <c r="O53" s="45"/>
      <c r="P53"/>
      <c r="Q53"/>
      <c r="R53"/>
    </row>
    <row r="54" spans="12:18" ht="15" x14ac:dyDescent="0.25">
      <c r="L54" s="38" t="s">
        <v>27</v>
      </c>
      <c r="M54" s="39">
        <v>196002829.88999999</v>
      </c>
      <c r="N54" s="40">
        <f>M54/$M$53</f>
        <v>0.72296556581401639</v>
      </c>
      <c r="O54" s="23"/>
      <c r="P54"/>
      <c r="Q54"/>
      <c r="R54"/>
    </row>
    <row r="55" spans="12:18" ht="15" x14ac:dyDescent="0.25">
      <c r="L55" s="38" t="s">
        <v>16</v>
      </c>
      <c r="M55" s="39">
        <v>10129206.211499998</v>
      </c>
      <c r="N55" s="40">
        <f t="shared" ref="N55:N60" si="0">M55/$M$53</f>
        <v>3.7362048823753061E-2</v>
      </c>
      <c r="P55"/>
      <c r="Q55"/>
      <c r="R55"/>
    </row>
    <row r="56" spans="12:18" ht="15" x14ac:dyDescent="0.25">
      <c r="L56" s="38" t="s">
        <v>25</v>
      </c>
      <c r="M56" s="39">
        <v>7845564.3758000005</v>
      </c>
      <c r="N56" s="40">
        <f t="shared" si="0"/>
        <v>2.8938729564587401E-2</v>
      </c>
      <c r="O56" s="23"/>
      <c r="P56"/>
      <c r="Q56"/>
      <c r="R56"/>
    </row>
    <row r="57" spans="12:18" ht="15" x14ac:dyDescent="0.25">
      <c r="L57" s="38" t="s">
        <v>32</v>
      </c>
      <c r="M57" s="39">
        <v>6700514.9642000003</v>
      </c>
      <c r="N57" s="40">
        <f t="shared" si="0"/>
        <v>2.471516148545817E-2</v>
      </c>
      <c r="P57"/>
      <c r="Q57"/>
      <c r="R57"/>
    </row>
    <row r="58" spans="12:18" ht="15" x14ac:dyDescent="0.25">
      <c r="L58" s="38" t="s">
        <v>26</v>
      </c>
      <c r="M58" s="39">
        <v>5808433.5840999987</v>
      </c>
      <c r="N58" s="40">
        <f t="shared" si="0"/>
        <v>2.142467777112558E-2</v>
      </c>
      <c r="P58"/>
      <c r="Q58"/>
      <c r="R58"/>
    </row>
    <row r="59" spans="12:18" ht="15" customHeight="1" x14ac:dyDescent="0.25">
      <c r="L59" s="38" t="s">
        <v>19</v>
      </c>
      <c r="M59" s="39">
        <v>5798700.599799999</v>
      </c>
      <c r="N59" s="40">
        <f t="shared" si="0"/>
        <v>2.1388777205274271E-2</v>
      </c>
      <c r="O59" s="23"/>
      <c r="P59"/>
      <c r="Q59"/>
      <c r="R59"/>
    </row>
    <row r="60" spans="12:18" ht="15" x14ac:dyDescent="0.25">
      <c r="L60" s="38" t="s">
        <v>24</v>
      </c>
      <c r="M60" s="39">
        <v>4891612.4008999988</v>
      </c>
      <c r="N60" s="40">
        <f t="shared" si="0"/>
        <v>1.8042940140936999E-2</v>
      </c>
      <c r="O60" s="23"/>
      <c r="P60"/>
      <c r="Q60"/>
      <c r="R60"/>
    </row>
    <row r="61" spans="12:18" ht="15" x14ac:dyDescent="0.25">
      <c r="L61" s="38" t="s">
        <v>44</v>
      </c>
      <c r="M61" s="39">
        <f>M53-SUM(M54:M60)</f>
        <v>33932633.581990033</v>
      </c>
      <c r="N61" s="40">
        <f>M61/$M$53</f>
        <v>0.12516209919484811</v>
      </c>
      <c r="P61"/>
      <c r="Q61"/>
      <c r="R61"/>
    </row>
    <row r="62" spans="12:18" ht="15" x14ac:dyDescent="0.25">
      <c r="P62"/>
      <c r="Q62"/>
      <c r="R62"/>
    </row>
    <row r="63" spans="12:18" ht="15" x14ac:dyDescent="0.25">
      <c r="P63"/>
      <c r="Q63"/>
      <c r="R63"/>
    </row>
    <row r="64" spans="12:18" ht="15" x14ac:dyDescent="0.25">
      <c r="P64"/>
      <c r="Q64"/>
      <c r="R64"/>
    </row>
    <row r="65" spans="15:18" ht="15" x14ac:dyDescent="0.25">
      <c r="O65" s="23"/>
      <c r="P65"/>
      <c r="Q65"/>
      <c r="R65"/>
    </row>
    <row r="66" spans="15:18" ht="15" x14ac:dyDescent="0.25">
      <c r="P66"/>
      <c r="Q66"/>
      <c r="R66"/>
    </row>
    <row r="67" spans="15:18" ht="15" x14ac:dyDescent="0.25">
      <c r="O67" s="23"/>
      <c r="P67"/>
      <c r="Q67"/>
      <c r="R67"/>
    </row>
    <row r="68" spans="15:18" ht="15" x14ac:dyDescent="0.25">
      <c r="P68"/>
      <c r="Q68"/>
      <c r="R68"/>
    </row>
    <row r="69" spans="15:18" ht="15" x14ac:dyDescent="0.25">
      <c r="P69"/>
      <c r="Q69"/>
      <c r="R69"/>
    </row>
    <row r="70" spans="15:18" ht="15" customHeight="1" x14ac:dyDescent="0.25">
      <c r="O70" s="23"/>
      <c r="P70"/>
      <c r="Q70"/>
      <c r="R70"/>
    </row>
    <row r="71" spans="15:18" ht="15" x14ac:dyDescent="0.25">
      <c r="P71"/>
      <c r="Q71"/>
      <c r="R71"/>
    </row>
    <row r="72" spans="15:18" ht="15" x14ac:dyDescent="0.25">
      <c r="P72"/>
      <c r="Q72"/>
      <c r="R72"/>
    </row>
    <row r="73" spans="15:18" ht="15" customHeight="1" x14ac:dyDescent="0.25">
      <c r="O73" s="23"/>
      <c r="P73"/>
      <c r="Q73"/>
      <c r="R73"/>
    </row>
    <row r="74" spans="15:18" ht="15" x14ac:dyDescent="0.25">
      <c r="O74" s="23"/>
      <c r="P74"/>
      <c r="Q74"/>
      <c r="R74"/>
    </row>
    <row r="75" spans="15:18" ht="15" x14ac:dyDescent="0.25">
      <c r="P75"/>
      <c r="Q75"/>
      <c r="R75"/>
    </row>
    <row r="76" spans="15:18" ht="15" x14ac:dyDescent="0.25">
      <c r="P76"/>
      <c r="Q76"/>
      <c r="R76"/>
    </row>
    <row r="77" spans="15:18" ht="15" x14ac:dyDescent="0.25">
      <c r="P77"/>
      <c r="Q77"/>
      <c r="R77"/>
    </row>
    <row r="78" spans="15:18" ht="15" x14ac:dyDescent="0.25">
      <c r="P78"/>
      <c r="Q78"/>
      <c r="R78"/>
    </row>
    <row r="79" spans="15:18" ht="15" x14ac:dyDescent="0.25">
      <c r="P79"/>
      <c r="Q79"/>
      <c r="R79"/>
    </row>
    <row r="80" spans="15:18" ht="15" x14ac:dyDescent="0.25">
      <c r="P80"/>
      <c r="Q80"/>
      <c r="R80"/>
    </row>
    <row r="81" spans="16:18" ht="15" x14ac:dyDescent="0.25">
      <c r="P81"/>
      <c r="Q81"/>
      <c r="R81"/>
    </row>
  </sheetData>
  <sortState ref="P54:Q78">
    <sortCondition descending="1" ref="Q54:Q78"/>
  </sortState>
  <mergeCells count="1">
    <mergeCell ref="A40:J40"/>
  </mergeCells>
  <printOptions horizontalCentered="1" verticalCentered="1"/>
  <pageMargins left="1.5748031496062993" right="1.5748031496062993" top="1.5748031496062993" bottom="1.5748031496062993" header="0" footer="0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23.13</vt:lpstr>
      <vt:lpstr>'23.13'!Área_de_impresión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Nelida Llacchua</cp:lastModifiedBy>
  <cp:lastPrinted>2017-06-15T17:44:41Z</cp:lastPrinted>
  <dcterms:created xsi:type="dcterms:W3CDTF">2016-05-20T23:33:38Z</dcterms:created>
  <dcterms:modified xsi:type="dcterms:W3CDTF">2017-07-17T20:39:48Z</dcterms:modified>
</cp:coreProperties>
</file>