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565"/>
  </bookViews>
  <sheets>
    <sheet name="23.1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'23.12'!$A$1:$A$33</definedName>
    <definedName name="A_impresión_IM">#REF!</definedName>
    <definedName name="_xlnm.Print_Area" localSheetId="0">'23.12'!$A$1:$J$52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B7" i="1" l="1"/>
  <c r="B25" i="1"/>
  <c r="B24" i="1"/>
  <c r="N49" i="1" l="1"/>
  <c r="N43" i="1"/>
  <c r="P43" i="1" l="1"/>
  <c r="O43" i="1"/>
  <c r="N50" i="1"/>
  <c r="N48" i="1"/>
  <c r="N47" i="1"/>
  <c r="N46" i="1"/>
  <c r="N45" i="1"/>
  <c r="N44" i="1"/>
  <c r="N42" i="1"/>
  <c r="O46" i="1"/>
  <c r="P46" i="1" s="1"/>
  <c r="O45" i="1" l="1"/>
  <c r="P45" i="1" s="1"/>
  <c r="O48" i="1"/>
  <c r="P48" i="1" s="1"/>
  <c r="O50" i="1"/>
  <c r="P50" i="1" s="1"/>
  <c r="O47" i="1"/>
  <c r="P47" i="1" s="1"/>
  <c r="O44" i="1"/>
  <c r="P44" i="1" s="1"/>
  <c r="O49" i="1"/>
  <c r="P49" i="1" s="1"/>
  <c r="P42" i="1" l="1"/>
  <c r="O42" i="1"/>
</calcChain>
</file>

<file path=xl/sharedStrings.xml><?xml version="1.0" encoding="utf-8"?>
<sst xmlns="http://schemas.openxmlformats.org/spreadsheetml/2006/main" count="77" uniqueCount="46">
  <si>
    <t xml:space="preserve">             (Miles de soles)</t>
  </si>
  <si>
    <t xml:space="preserve">Sector Económico </t>
  </si>
  <si>
    <t>Total</t>
  </si>
  <si>
    <t>Banca 
Múltiple</t>
  </si>
  <si>
    <t>Empre-
sas 
Finan-
cieras</t>
  </si>
  <si>
    <t>Cajas 
Muni-
cipales</t>
  </si>
  <si>
    <t>Cajas 
Rurales 
de 
Ahorro y
 Crédito</t>
  </si>
  <si>
    <t>Empre-
sas de
Arrenda-
miento 
Finan-
ciero</t>
  </si>
  <si>
    <t>Créditos Corporativos, Grandes, Medianas, Pequeñas y Microempresas</t>
  </si>
  <si>
    <t>-</t>
  </si>
  <si>
    <t>Agricultura, ganadería, caza y silvicultura</t>
  </si>
  <si>
    <t>Pesca</t>
  </si>
  <si>
    <t>Minería</t>
  </si>
  <si>
    <t>Industria manufacturera</t>
  </si>
  <si>
    <t>Electricidad, gas y agua</t>
  </si>
  <si>
    <t>Construcción</t>
  </si>
  <si>
    <t>Comercio</t>
  </si>
  <si>
    <t>Hoteles y restaurantes</t>
  </si>
  <si>
    <t>Transporte, almac. y comunicaciones</t>
  </si>
  <si>
    <t>Intermediación financiera</t>
  </si>
  <si>
    <t>Act. inmob. emp. y de alquiler</t>
  </si>
  <si>
    <t>Administración pública y defensa</t>
  </si>
  <si>
    <t>Enseñanza</t>
  </si>
  <si>
    <t>Servicios sociales y salud</t>
  </si>
  <si>
    <t>Otras actividades de servicios comunitarios</t>
  </si>
  <si>
    <t>Hogares privados con servicio doméstico y organizaciones extraterritoriales</t>
  </si>
  <si>
    <t>Créditos Hipotecarios para Vivienda</t>
  </si>
  <si>
    <t>Créditos de Consumo</t>
  </si>
  <si>
    <t>Fuente: Superintendencia de Banca, Seguros y AFP.</t>
  </si>
  <si>
    <t>REDONDEO</t>
  </si>
  <si>
    <t>Banca Múltiple</t>
  </si>
  <si>
    <t>Empresas Financieras</t>
  </si>
  <si>
    <t>Cajas Municipales</t>
  </si>
  <si>
    <t>Cajas Rurales de Ahorro y Crédito</t>
  </si>
  <si>
    <t>EDPYME</t>
  </si>
  <si>
    <t>Empresas de Arrendamiento Financiero</t>
  </si>
  <si>
    <t>Banco de la Nación</t>
  </si>
  <si>
    <t>Agrobanco</t>
  </si>
  <si>
    <r>
      <t xml:space="preserve">Nota: </t>
    </r>
    <r>
      <rPr>
        <sz val="6"/>
        <rFont val="Arial Narrow"/>
        <family val="2"/>
      </rPr>
      <t>Saldos al 31-12-2016.</t>
    </r>
  </si>
  <si>
    <t>EDPYME  
1/</t>
  </si>
  <si>
    <t>Banco de
la Nación 
2/</t>
  </si>
  <si>
    <t>Agro-
banco 3/</t>
  </si>
  <si>
    <t>1/ Entidades de desarrollo de la pequeña y microempresa.</t>
  </si>
  <si>
    <t>2/ Solo considera los créditos de consumo e hipotecarios. Información del Reporte Crediticio de Deudores.</t>
  </si>
  <si>
    <t>3/ Solo considera los créditos que coloca directamente y no a través de otras instituciones financieras. Información del Reporte Crediticio de Deudores.</t>
  </si>
  <si>
    <t>25.12  CRÉDITOS DIRECTOS POR FUENTE FINANCIERA, SEGÚN  SECTOR ECONÓMICO,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</si>
</sst>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\ ##0"/>
    <numFmt numFmtId="165" formatCode="0.00_)"/>
    <numFmt numFmtId="166" formatCode="_ * #,##0_ ;_ * \-#,##0_ ;_ * &quot;-&quot;??_ ;_ @_ 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6" borderId="0" applyNumberFormat="0" applyBorder="0" applyAlignment="0" applyProtection="0"/>
    <xf numFmtId="0" fontId="13" fillId="18" borderId="11" applyNumberFormat="0" applyAlignment="0" applyProtection="0"/>
    <xf numFmtId="0" fontId="14" fillId="19" borderId="12" applyNumberFormat="0" applyAlignment="0" applyProtection="0"/>
    <xf numFmtId="0" fontId="15" fillId="0" borderId="13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7" fontId="17" fillId="0" borderId="0">
      <protection locked="0"/>
    </xf>
    <xf numFmtId="0" fontId="18" fillId="0" borderId="0"/>
    <xf numFmtId="167" fontId="19" fillId="0" borderId="0">
      <protection locked="0"/>
    </xf>
    <xf numFmtId="167" fontId="19" fillId="0" borderId="0">
      <protection locked="0"/>
    </xf>
    <xf numFmtId="0" fontId="20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21" fillId="9" borderId="11" applyNumberFormat="0" applyAlignment="0" applyProtection="0"/>
    <xf numFmtId="168" fontId="22" fillId="0" borderId="0" applyFont="0" applyFill="0" applyBorder="0" applyAlignment="0" applyProtection="0"/>
    <xf numFmtId="15" fontId="18" fillId="0" borderId="8" applyFill="0" applyBorder="0" applyProtection="0">
      <alignment horizontal="center" wrapText="1" shrinkToFit="1"/>
    </xf>
    <xf numFmtId="167" fontId="17" fillId="0" borderId="0">
      <protection locked="0"/>
    </xf>
    <xf numFmtId="167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5" borderId="0" applyNumberFormat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ill="0" applyBorder="0" applyAlignment="0" applyProtection="0"/>
    <xf numFmtId="167" fontId="17" fillId="0" borderId="0">
      <protection locked="0"/>
    </xf>
    <xf numFmtId="0" fontId="24" fillId="24" borderId="0" applyNumberFormat="0" applyBorder="0" applyAlignment="0" applyProtection="0"/>
    <xf numFmtId="0" fontId="22" fillId="0" borderId="0"/>
    <xf numFmtId="0" fontId="25" fillId="2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6" borderId="14" applyNumberFormat="0" applyFont="0" applyAlignment="0" applyProtection="0"/>
    <xf numFmtId="173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8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20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</cellStyleXfs>
  <cellXfs count="42">
    <xf numFmtId="0" fontId="0" fillId="0" borderId="0" xfId="0"/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164" fontId="4" fillId="0" borderId="0" xfId="2" applyNumberFormat="1" applyFont="1" applyBorder="1" applyAlignment="1">
      <alignment horizontal="centerContinuous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right" vertical="center" wrapText="1"/>
    </xf>
    <xf numFmtId="0" fontId="7" fillId="0" borderId="0" xfId="2" applyFont="1" applyBorder="1" applyAlignment="1" applyProtection="1">
      <alignment horizontal="right" vertical="center" wrapText="1"/>
    </xf>
    <xf numFmtId="0" fontId="5" fillId="0" borderId="0" xfId="2" applyFont="1" applyBorder="1" applyAlignment="1">
      <alignment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right" vertical="center" wrapText="1"/>
    </xf>
    <xf numFmtId="164" fontId="6" fillId="0" borderId="0" xfId="2" applyNumberFormat="1" applyFont="1" applyBorder="1" applyAlignment="1" applyProtection="1">
      <alignment horizontal="right" vertical="center"/>
    </xf>
    <xf numFmtId="164" fontId="7" fillId="0" borderId="0" xfId="2" applyNumberFormat="1" applyFont="1" applyBorder="1" applyAlignment="1" applyProtection="1">
      <alignment horizontal="right" vertical="center"/>
    </xf>
    <xf numFmtId="165" fontId="6" fillId="0" borderId="4" xfId="2" applyNumberFormat="1" applyFont="1" applyFill="1" applyBorder="1" applyAlignment="1" applyProtection="1">
      <alignment horizontal="left" vertical="center"/>
    </xf>
    <xf numFmtId="166" fontId="6" fillId="0" borderId="0" xfId="1" applyNumberFormat="1" applyFont="1" applyBorder="1" applyAlignment="1" applyProtection="1">
      <alignment horizontal="right" vertical="center"/>
    </xf>
    <xf numFmtId="0" fontId="6" fillId="0" borderId="4" xfId="2" applyFont="1" applyFill="1" applyBorder="1" applyAlignment="1" applyProtection="1">
      <alignment horizontal="left" vertical="center" wrapText="1"/>
    </xf>
    <xf numFmtId="166" fontId="6" fillId="0" borderId="0" xfId="1" applyNumberFormat="1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left" vertical="center" wrapText="1" indent="1"/>
    </xf>
    <xf numFmtId="166" fontId="8" fillId="0" borderId="0" xfId="1" applyNumberFormat="1" applyFont="1" applyBorder="1" applyAlignment="1" applyProtection="1">
      <alignment horizontal="right" vertical="center"/>
    </xf>
    <xf numFmtId="164" fontId="4" fillId="0" borderId="0" xfId="2" applyNumberFormat="1" applyFont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left" vertical="center" indent="1"/>
    </xf>
    <xf numFmtId="0" fontId="6" fillId="0" borderId="4" xfId="2" applyFont="1" applyBorder="1" applyAlignment="1" applyProtection="1">
      <alignment horizontal="left" vertical="center" wrapText="1"/>
    </xf>
    <xf numFmtId="0" fontId="6" fillId="0" borderId="5" xfId="2" applyFont="1" applyBorder="1" applyAlignment="1" applyProtection="1">
      <alignment horizontal="left" vertical="center"/>
    </xf>
    <xf numFmtId="166" fontId="6" fillId="0" borderId="6" xfId="1" applyNumberFormat="1" applyFont="1" applyBorder="1" applyAlignment="1" applyProtection="1">
      <alignment horizontal="right" vertical="center"/>
    </xf>
    <xf numFmtId="166" fontId="6" fillId="0" borderId="7" xfId="1" applyNumberFormat="1" applyFont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2" fillId="0" borderId="0" xfId="2"/>
    <xf numFmtId="0" fontId="9" fillId="2" borderId="8" xfId="2" applyFont="1" applyFill="1" applyBorder="1"/>
    <xf numFmtId="164" fontId="7" fillId="0" borderId="8" xfId="2" applyNumberFormat="1" applyFont="1" applyBorder="1" applyAlignment="1" applyProtection="1">
      <alignment horizontal="right" vertical="center"/>
    </xf>
    <xf numFmtId="2" fontId="4" fillId="3" borderId="9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/>
    <xf numFmtId="0" fontId="4" fillId="0" borderId="9" xfId="2" applyFont="1" applyBorder="1" applyAlignment="1">
      <alignment vertical="center"/>
    </xf>
    <xf numFmtId="164" fontId="4" fillId="0" borderId="8" xfId="2" applyNumberFormat="1" applyFont="1" applyBorder="1" applyAlignment="1" applyProtection="1">
      <alignment horizontal="right" vertical="center"/>
    </xf>
    <xf numFmtId="2" fontId="4" fillId="3" borderId="10" xfId="2" applyNumberFormat="1" applyFont="1" applyFill="1" applyBorder="1" applyAlignment="1">
      <alignment horizontal="center" vertical="center"/>
    </xf>
    <xf numFmtId="2" fontId="2" fillId="2" borderId="8" xfId="2" applyNumberFormat="1" applyFill="1" applyBorder="1"/>
    <xf numFmtId="0" fontId="6" fillId="0" borderId="3" xfId="62" applyFont="1" applyBorder="1" applyAlignment="1" applyProtection="1">
      <alignment horizontal="right" vertical="center" wrapText="1"/>
    </xf>
    <xf numFmtId="0" fontId="8" fillId="0" borderId="0" xfId="62" applyFont="1" applyBorder="1" applyAlignment="1" applyProtection="1">
      <alignment horizontal="left" vertical="center"/>
    </xf>
    <xf numFmtId="164" fontId="7" fillId="0" borderId="0" xfId="62" applyNumberFormat="1" applyFont="1" applyBorder="1" applyAlignment="1" applyProtection="1">
      <alignment horizontal="right" vertical="center"/>
    </xf>
    <xf numFmtId="0" fontId="3" fillId="0" borderId="0" xfId="2" applyFont="1" applyBorder="1" applyAlignment="1" applyProtection="1">
      <alignment horizontal="left" vertical="center" wrapText="1"/>
    </xf>
    <xf numFmtId="0" fontId="8" fillId="0" borderId="0" xfId="62" applyFont="1" applyBorder="1" applyAlignment="1" applyProtection="1">
      <alignment horizontal="justify" vertical="justify"/>
    </xf>
  </cellXfs>
  <cellStyles count="9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" xfId="1" builtinId="3"/>
    <cellStyle name="Millares [0] 2" xfId="50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13642603344551"/>
          <c:y val="3.5592098408281592E-2"/>
          <c:w val="0.65311959457603763"/>
          <c:h val="0.6710836801363104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7"/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ysClr val="window" lastClr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5574975296271885"/>
                  <c:y val="7.2597696469206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419039943847245"/>
                  <c:y val="-0.1344311262954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4396992575191843"/>
                  <c:y val="6.0831387568737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297775787704655"/>
                  <c:y val="0.16671080084993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093715395204554E-3"/>
                  <c:y val="0.2030927188831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541153701738438E-2"/>
                  <c:y val="0.10489027998174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946623878841879"/>
                  <c:y val="-2.5052678379279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190608708329708"/>
                  <c:y val="-0.16812579294789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'23.12'!$M$43:$M$50</c:f>
              <c:strCache>
                <c:ptCount val="8"/>
                <c:pt idx="0">
                  <c:v>Banca Múltiple</c:v>
                </c:pt>
                <c:pt idx="1">
                  <c:v>Empresas Financieras</c:v>
                </c:pt>
                <c:pt idx="2">
                  <c:v>Cajas Municipales</c:v>
                </c:pt>
                <c:pt idx="3">
                  <c:v>Cajas Rurales de Ahorro y Crédito</c:v>
                </c:pt>
                <c:pt idx="4">
                  <c:v>EDPYME</c:v>
                </c:pt>
                <c:pt idx="5">
                  <c:v>Empresas de Arrendamiento Financiero</c:v>
                </c:pt>
                <c:pt idx="6">
                  <c:v>Banco de la Nación</c:v>
                </c:pt>
                <c:pt idx="7">
                  <c:v>Agrobanco</c:v>
                </c:pt>
              </c:strCache>
            </c:strRef>
          </c:cat>
          <c:val>
            <c:numRef>
              <c:f>'23.12'!$P$43:$P$50</c:f>
              <c:numCache>
                <c:formatCode>0.00</c:formatCode>
                <c:ptCount val="8"/>
                <c:pt idx="0">
                  <c:v>86.638199999999998</c:v>
                </c:pt>
                <c:pt idx="1">
                  <c:v>3.6974999999999998</c:v>
                </c:pt>
                <c:pt idx="2">
                  <c:v>6.3224</c:v>
                </c:pt>
                <c:pt idx="3">
                  <c:v>0.39169999999999999</c:v>
                </c:pt>
                <c:pt idx="4">
                  <c:v>0.59799999999999998</c:v>
                </c:pt>
                <c:pt idx="5">
                  <c:v>0.1265</c:v>
                </c:pt>
                <c:pt idx="6">
                  <c:v>1.6071</c:v>
                </c:pt>
                <c:pt idx="7">
                  <c:v>0.61870000000000003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459252</xdr:colOff>
      <xdr:row>35</xdr:row>
      <xdr:rowOff>97708</xdr:rowOff>
    </xdr:from>
    <xdr:to>
      <xdr:col>8</xdr:col>
      <xdr:colOff>282464</xdr:colOff>
      <xdr:row>50</xdr:row>
      <xdr:rowOff>54192</xdr:rowOff>
    </xdr:to>
    <xdr:graphicFrame macro="">
      <xdr:nvGraphicFramePr>
        <xdr:cNvPr id="2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45985</xdr:colOff>
      <xdr:row>32</xdr:row>
      <xdr:rowOff>35751</xdr:rowOff>
    </xdr:from>
    <xdr:to>
      <xdr:col>6</xdr:col>
      <xdr:colOff>348156</xdr:colOff>
      <xdr:row>34</xdr:row>
      <xdr:rowOff>78860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1350910" y="4388676"/>
          <a:ext cx="2302421" cy="271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</a:rPr>
            <a:t>ESTRUCTURA PORCENTUAL DE LOS CRÉDITOS, SEGÚN FUENTES FINANCIERAS</a:t>
          </a:r>
          <a:r>
            <a:rPr lang="es-PE" sz="800" b="1" i="0" baseline="0">
              <a:effectLst/>
              <a:latin typeface="Arial Narrow" pitchFamily="34" charset="0"/>
              <a:ea typeface="+mn-ea"/>
              <a:cs typeface="+mn-cs"/>
            </a:rPr>
            <a:t>, </a:t>
          </a: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</a:rPr>
            <a:t>2016</a:t>
          </a:r>
        </a:p>
      </xdr:txBody>
    </xdr:sp>
    <xdr:clientData/>
  </xdr:twoCellAnchor>
  <xdr:twoCellAnchor>
    <xdr:from>
      <xdr:col>0</xdr:col>
      <xdr:colOff>366907</xdr:colOff>
      <xdr:row>50</xdr:row>
      <xdr:rowOff>34921</xdr:rowOff>
    </xdr:from>
    <xdr:to>
      <xdr:col>6</xdr:col>
      <xdr:colOff>311142</xdr:colOff>
      <xdr:row>51</xdr:row>
      <xdr:rowOff>73323</xdr:rowOff>
    </xdr:to>
    <xdr:sp macro="" textlink="">
      <xdr:nvSpPr>
        <xdr:cNvPr id="4" name="3 CuadroTexto"/>
        <xdr:cNvSpPr txBox="1"/>
      </xdr:nvSpPr>
      <xdr:spPr>
        <a:xfrm>
          <a:off x="366907" y="6445246"/>
          <a:ext cx="3249410" cy="152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459827</xdr:colOff>
      <xdr:row>34</xdr:row>
      <xdr:rowOff>13138</xdr:rowOff>
    </xdr:from>
    <xdr:to>
      <xdr:col>8</xdr:col>
      <xdr:colOff>282465</xdr:colOff>
      <xdr:row>36</xdr:row>
      <xdr:rowOff>4106</xdr:rowOff>
    </xdr:to>
    <xdr:sp macro="" textlink="">
      <xdr:nvSpPr>
        <xdr:cNvPr id="5" name="4 CuadroTexto"/>
        <xdr:cNvSpPr txBox="1"/>
      </xdr:nvSpPr>
      <xdr:spPr>
        <a:xfrm>
          <a:off x="459827" y="4594663"/>
          <a:ext cx="3908863" cy="219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</a:t>
          </a:r>
          <a:r>
            <a:rPr lang="es-PE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PE" sz="800">
            <a:effectLst/>
          </a:endParaRPr>
        </a:p>
        <a:p>
          <a:endParaRPr lang="es-PE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codeName="Hoja13"/>
  <dimension ref="A1:W50"/>
  <sheetViews>
    <sheetView showGridLines="0" tabSelected="1" view="pageBreakPreview" topLeftCell="A7" zoomScale="205" zoomScaleNormal="145" zoomScaleSheetLayoutView="205" workbookViewId="0">
      <selection activeCell="H9" sqref="H9"/>
    </sheetView>
  </sheetViews>
  <sheetFormatPr baseColWidth="10" defaultColWidth="5.85546875" defaultRowHeight="9" x14ac:dyDescent="0.25"/>
  <cols>
    <col min="1" max="1" width="19.5703125" style="1" customWidth="1"/>
    <col min="2" max="2" width="6.42578125" style="1" customWidth="1"/>
    <col min="3" max="3" width="6.140625" style="1" customWidth="1"/>
    <col min="4" max="4" width="5.85546875" style="1" customWidth="1"/>
    <col min="5" max="5" width="5.7109375" style="1" customWidth="1"/>
    <col min="6" max="9" width="5.85546875" style="1" customWidth="1"/>
    <col min="10" max="10" width="5.28515625" style="1" customWidth="1"/>
    <col min="11" max="11" width="7.140625" style="1" customWidth="1"/>
    <col min="12" max="12" width="7.5703125" style="1" customWidth="1"/>
    <col min="13" max="13" width="7.140625" style="1" customWidth="1"/>
    <col min="14" max="14" width="9.85546875" style="1" bestFit="1" customWidth="1"/>
    <col min="15" max="15" width="7" style="1" customWidth="1"/>
    <col min="16" max="16" width="6.5703125" style="1" customWidth="1"/>
    <col min="17" max="17" width="8.85546875" style="1" customWidth="1"/>
    <col min="18" max="18" width="5.7109375" style="1" customWidth="1"/>
    <col min="19" max="19" width="6.7109375" style="1" customWidth="1"/>
    <col min="20" max="16384" width="5.85546875" style="1"/>
  </cols>
  <sheetData>
    <row r="1" spans="1:23" ht="13.5" customHeight="1" x14ac:dyDescent="0.2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</row>
    <row r="2" spans="1:23" ht="9.75" customHeight="1" x14ac:dyDescent="0.25">
      <c r="A2" s="2" t="s">
        <v>0</v>
      </c>
      <c r="B2" s="3"/>
      <c r="C2" s="3"/>
      <c r="D2" s="3"/>
      <c r="E2" s="4"/>
      <c r="F2" s="3"/>
      <c r="G2" s="3"/>
      <c r="H2" s="3"/>
      <c r="I2" s="3"/>
      <c r="J2" s="3"/>
      <c r="L2"/>
      <c r="M2"/>
      <c r="N2"/>
      <c r="O2"/>
      <c r="P2"/>
      <c r="Q2"/>
      <c r="R2"/>
      <c r="S2"/>
      <c r="T2"/>
      <c r="U2"/>
      <c r="V2"/>
      <c r="W2"/>
    </row>
    <row r="3" spans="1:23" ht="2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L3"/>
      <c r="M3"/>
      <c r="N3"/>
      <c r="O3"/>
      <c r="P3"/>
      <c r="Q3"/>
      <c r="R3"/>
      <c r="S3"/>
      <c r="T3"/>
      <c r="U3"/>
      <c r="V3"/>
      <c r="W3"/>
    </row>
    <row r="4" spans="1:23" s="9" customFormat="1" ht="51.75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37" t="s">
        <v>39</v>
      </c>
      <c r="H4" s="37" t="s">
        <v>7</v>
      </c>
      <c r="I4" s="37" t="s">
        <v>40</v>
      </c>
      <c r="J4" s="37" t="s">
        <v>41</v>
      </c>
      <c r="K4" s="8"/>
      <c r="L4"/>
      <c r="M4"/>
      <c r="N4"/>
      <c r="O4"/>
      <c r="P4"/>
      <c r="Q4"/>
      <c r="R4"/>
      <c r="S4"/>
      <c r="T4"/>
      <c r="U4"/>
      <c r="V4"/>
      <c r="W4"/>
    </row>
    <row r="5" spans="1:23" s="9" customFormat="1" ht="3.95" customHeight="1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8"/>
      <c r="L5"/>
      <c r="M5"/>
      <c r="N5"/>
      <c r="O5"/>
      <c r="P5"/>
      <c r="Q5"/>
      <c r="R5"/>
      <c r="S5"/>
      <c r="T5"/>
      <c r="U5"/>
      <c r="V5"/>
      <c r="W5"/>
    </row>
    <row r="6" spans="1:23" s="9" customFormat="1" ht="8.1" customHeight="1" x14ac:dyDescent="0.25">
      <c r="A6" s="14" t="s">
        <v>2</v>
      </c>
      <c r="B6" s="15">
        <v>271671745.94481993</v>
      </c>
      <c r="C6" s="15">
        <v>235371431.00906998</v>
      </c>
      <c r="D6" s="15">
        <v>10044960.815020001</v>
      </c>
      <c r="E6" s="15">
        <v>17176095.710000001</v>
      </c>
      <c r="F6" s="15">
        <v>1064152.23</v>
      </c>
      <c r="G6" s="15">
        <v>1624685.72</v>
      </c>
      <c r="H6" s="15">
        <v>343720.28988999996</v>
      </c>
      <c r="I6" s="15">
        <v>4365967.5872900002</v>
      </c>
      <c r="J6" s="15">
        <v>1680732.5835500001</v>
      </c>
      <c r="K6" s="13"/>
      <c r="L6"/>
      <c r="M6"/>
      <c r="N6"/>
      <c r="O6"/>
      <c r="P6"/>
      <c r="Q6"/>
      <c r="R6"/>
      <c r="S6"/>
      <c r="T6"/>
      <c r="U6"/>
      <c r="V6"/>
      <c r="W6"/>
    </row>
    <row r="7" spans="1:23" s="9" customFormat="1" ht="24.95" customHeight="1" x14ac:dyDescent="0.25">
      <c r="A7" s="16" t="s">
        <v>8</v>
      </c>
      <c r="B7" s="17">
        <f>SUM(C7:J7)</f>
        <v>176459463.76060995</v>
      </c>
      <c r="C7" s="17">
        <v>154899115.38</v>
      </c>
      <c r="D7" s="17">
        <v>5378582.79</v>
      </c>
      <c r="E7" s="17">
        <v>12855804.377039999</v>
      </c>
      <c r="F7" s="17">
        <v>842860.0639200001</v>
      </c>
      <c r="G7" s="17">
        <v>458648.41965</v>
      </c>
      <c r="H7" s="17">
        <v>343720.17000000004</v>
      </c>
      <c r="I7" s="17" t="s">
        <v>9</v>
      </c>
      <c r="J7" s="17">
        <v>1680732.5599999998</v>
      </c>
      <c r="K7" s="13"/>
      <c r="L7"/>
      <c r="M7"/>
      <c r="N7"/>
      <c r="O7"/>
      <c r="P7"/>
      <c r="Q7"/>
      <c r="R7"/>
      <c r="S7"/>
      <c r="T7"/>
      <c r="U7"/>
      <c r="V7"/>
      <c r="W7"/>
    </row>
    <row r="8" spans="1:23" s="9" customFormat="1" ht="9" customHeight="1" x14ac:dyDescent="0.25">
      <c r="A8" s="18" t="s">
        <v>10</v>
      </c>
      <c r="B8" s="19">
        <v>9471056.4717699997</v>
      </c>
      <c r="C8" s="19">
        <v>6387937.3600000003</v>
      </c>
      <c r="D8" s="19">
        <v>499313.46</v>
      </c>
      <c r="E8" s="19">
        <v>841084.46429999999</v>
      </c>
      <c r="F8" s="19">
        <v>101267.23456</v>
      </c>
      <c r="G8" s="19">
        <v>37560.972909999997</v>
      </c>
      <c r="H8" s="19">
        <v>16148.36</v>
      </c>
      <c r="I8" s="19" t="s">
        <v>9</v>
      </c>
      <c r="J8" s="19">
        <v>1587744.62</v>
      </c>
      <c r="K8" s="20"/>
      <c r="L8"/>
      <c r="M8"/>
      <c r="N8"/>
      <c r="O8"/>
      <c r="P8"/>
      <c r="Q8"/>
      <c r="R8"/>
      <c r="S8"/>
      <c r="T8"/>
      <c r="U8"/>
      <c r="V8"/>
      <c r="W8"/>
    </row>
    <row r="9" spans="1:23" s="9" customFormat="1" ht="9" customHeight="1" x14ac:dyDescent="0.25">
      <c r="A9" s="21" t="s">
        <v>11</v>
      </c>
      <c r="B9" s="19">
        <v>1454170.8431299999</v>
      </c>
      <c r="C9" s="19">
        <v>1295772.22</v>
      </c>
      <c r="D9" s="19">
        <v>39662.269999999997</v>
      </c>
      <c r="E9" s="19">
        <v>89367.739700000006</v>
      </c>
      <c r="F9" s="19">
        <v>10610.870130000001</v>
      </c>
      <c r="G9" s="19">
        <v>1481.8633</v>
      </c>
      <c r="H9" s="19">
        <v>9251.14</v>
      </c>
      <c r="I9" s="19" t="s">
        <v>9</v>
      </c>
      <c r="J9" s="19">
        <v>8024.74</v>
      </c>
      <c r="K9" s="20"/>
      <c r="L9"/>
      <c r="M9"/>
      <c r="N9"/>
      <c r="O9"/>
      <c r="P9"/>
      <c r="Q9"/>
      <c r="R9"/>
      <c r="S9"/>
      <c r="T9"/>
      <c r="U9"/>
      <c r="V9"/>
      <c r="W9"/>
    </row>
    <row r="10" spans="1:23" s="9" customFormat="1" ht="9" customHeight="1" x14ac:dyDescent="0.25">
      <c r="A10" s="21" t="s">
        <v>12</v>
      </c>
      <c r="B10" s="19">
        <v>6598069.5313100005</v>
      </c>
      <c r="C10" s="19">
        <v>6540688.6200000001</v>
      </c>
      <c r="D10" s="19">
        <v>11334.84</v>
      </c>
      <c r="E10" s="19">
        <v>26437.597260000002</v>
      </c>
      <c r="F10" s="19">
        <v>858.13528000000008</v>
      </c>
      <c r="G10" s="19">
        <v>661.20877000000007</v>
      </c>
      <c r="H10" s="19">
        <v>18089.13</v>
      </c>
      <c r="I10" s="19" t="s">
        <v>9</v>
      </c>
      <c r="J10" s="19" t="s">
        <v>9</v>
      </c>
      <c r="K10" s="20"/>
      <c r="L10"/>
      <c r="M10"/>
      <c r="N10"/>
      <c r="O10"/>
      <c r="P10"/>
      <c r="Q10"/>
      <c r="R10"/>
      <c r="S10"/>
      <c r="T10"/>
      <c r="U10"/>
      <c r="V10"/>
      <c r="W10"/>
    </row>
    <row r="11" spans="1:23" s="9" customFormat="1" ht="9" customHeight="1" x14ac:dyDescent="0.25">
      <c r="A11" s="21" t="s">
        <v>13</v>
      </c>
      <c r="B11" s="19">
        <v>36681634.616159998</v>
      </c>
      <c r="C11" s="19">
        <v>35409461.899999999</v>
      </c>
      <c r="D11" s="19">
        <v>406632.04</v>
      </c>
      <c r="E11" s="19">
        <v>694575.24774000002</v>
      </c>
      <c r="F11" s="19">
        <v>66728.29393</v>
      </c>
      <c r="G11" s="19">
        <v>14147.904490000001</v>
      </c>
      <c r="H11" s="19">
        <v>30562.26</v>
      </c>
      <c r="I11" s="19" t="s">
        <v>9</v>
      </c>
      <c r="J11" s="19">
        <v>59526.97</v>
      </c>
      <c r="K11" s="20"/>
      <c r="L11"/>
      <c r="M11"/>
      <c r="N11"/>
      <c r="O11"/>
      <c r="P11"/>
      <c r="Q11"/>
      <c r="R11"/>
      <c r="S11"/>
      <c r="T11"/>
      <c r="U11"/>
      <c r="V11"/>
      <c r="W11"/>
    </row>
    <row r="12" spans="1:23" s="9" customFormat="1" ht="9" customHeight="1" x14ac:dyDescent="0.25">
      <c r="A12" s="21" t="s">
        <v>14</v>
      </c>
      <c r="B12" s="19">
        <v>9085316.3134799991</v>
      </c>
      <c r="C12" s="19">
        <v>9072034.4499999993</v>
      </c>
      <c r="D12" s="19">
        <v>3967.02</v>
      </c>
      <c r="E12" s="19">
        <v>8557.0518900000006</v>
      </c>
      <c r="F12" s="19">
        <v>297.38875999999999</v>
      </c>
      <c r="G12" s="19">
        <v>460.40282999999999</v>
      </c>
      <c r="H12" s="19" t="s">
        <v>9</v>
      </c>
      <c r="I12" s="19" t="s">
        <v>9</v>
      </c>
      <c r="J12" s="19" t="s">
        <v>9</v>
      </c>
      <c r="K12" s="20"/>
      <c r="L12"/>
      <c r="M12"/>
      <c r="N12"/>
      <c r="O12"/>
      <c r="P12"/>
      <c r="Q12"/>
      <c r="R12"/>
      <c r="S12"/>
      <c r="T12"/>
      <c r="U12"/>
      <c r="V12"/>
      <c r="W12"/>
    </row>
    <row r="13" spans="1:23" s="9" customFormat="1" ht="9" customHeight="1" x14ac:dyDescent="0.25">
      <c r="A13" s="21" t="s">
        <v>15</v>
      </c>
      <c r="B13" s="19">
        <v>5822844.6691100001</v>
      </c>
      <c r="C13" s="19">
        <v>5211321.1399999997</v>
      </c>
      <c r="D13" s="19">
        <v>204784.28</v>
      </c>
      <c r="E13" s="19">
        <v>362085.65194000001</v>
      </c>
      <c r="F13" s="19">
        <v>23378.3158</v>
      </c>
      <c r="G13" s="19">
        <v>6007.5813699999999</v>
      </c>
      <c r="H13" s="19">
        <v>15267.7</v>
      </c>
      <c r="I13" s="19" t="s">
        <v>9</v>
      </c>
      <c r="J13" s="19" t="s">
        <v>9</v>
      </c>
      <c r="K13" s="20"/>
      <c r="L13"/>
      <c r="M13"/>
      <c r="N13"/>
      <c r="O13"/>
      <c r="P13"/>
      <c r="Q13"/>
      <c r="R13"/>
      <c r="S13"/>
      <c r="T13"/>
      <c r="U13"/>
      <c r="V13"/>
      <c r="W13"/>
    </row>
    <row r="14" spans="1:23" s="9" customFormat="1" ht="9" customHeight="1" x14ac:dyDescent="0.25">
      <c r="A14" s="21" t="s">
        <v>16</v>
      </c>
      <c r="B14" s="19">
        <v>43485580.423860006</v>
      </c>
      <c r="C14" s="19">
        <v>35492850.340000004</v>
      </c>
      <c r="D14" s="19">
        <v>2466114.25</v>
      </c>
      <c r="E14" s="19">
        <v>5018792.3558</v>
      </c>
      <c r="F14" s="19">
        <v>372930.65307</v>
      </c>
      <c r="G14" s="19">
        <v>83725.964989999993</v>
      </c>
      <c r="H14" s="19">
        <v>44809.919999999998</v>
      </c>
      <c r="I14" s="19" t="s">
        <v>9</v>
      </c>
      <c r="J14" s="19">
        <v>6356.94</v>
      </c>
      <c r="K14" s="20"/>
      <c r="L14"/>
      <c r="M14"/>
      <c r="N14"/>
      <c r="O14"/>
      <c r="P14"/>
      <c r="Q14"/>
      <c r="R14"/>
      <c r="S14"/>
      <c r="T14"/>
      <c r="U14"/>
      <c r="V14"/>
      <c r="W14"/>
    </row>
    <row r="15" spans="1:23" s="9" customFormat="1" ht="9" customHeight="1" x14ac:dyDescent="0.25">
      <c r="A15" s="21" t="s">
        <v>17</v>
      </c>
      <c r="B15" s="19">
        <v>4288209.0752200009</v>
      </c>
      <c r="C15" s="19">
        <v>3379331.73</v>
      </c>
      <c r="D15" s="19">
        <v>227868.14</v>
      </c>
      <c r="E15" s="19">
        <v>629014.19749000005</v>
      </c>
      <c r="F15" s="19">
        <v>38536.263460000002</v>
      </c>
      <c r="G15" s="19">
        <v>7899.5042699999995</v>
      </c>
      <c r="H15" s="19">
        <v>5559.24</v>
      </c>
      <c r="I15" s="19" t="s">
        <v>9</v>
      </c>
      <c r="J15" s="19" t="s">
        <v>9</v>
      </c>
      <c r="K15" s="20"/>
      <c r="L15"/>
      <c r="M15"/>
      <c r="N15"/>
      <c r="O15"/>
      <c r="P15"/>
      <c r="Q15"/>
      <c r="R15"/>
      <c r="S15"/>
      <c r="T15"/>
      <c r="U15"/>
      <c r="V15"/>
      <c r="W15"/>
    </row>
    <row r="16" spans="1:23" s="9" customFormat="1" ht="9" customHeight="1" x14ac:dyDescent="0.25">
      <c r="A16" s="18" t="s">
        <v>18</v>
      </c>
      <c r="B16" s="19">
        <v>13699028.195429999</v>
      </c>
      <c r="C16" s="19">
        <v>11239138.32</v>
      </c>
      <c r="D16" s="19">
        <v>567782.36</v>
      </c>
      <c r="E16" s="19">
        <v>1459730.31905</v>
      </c>
      <c r="F16" s="19">
        <v>104651.49292</v>
      </c>
      <c r="G16" s="19">
        <v>201546.02346</v>
      </c>
      <c r="H16" s="19">
        <v>126179.68</v>
      </c>
      <c r="I16" s="19" t="s">
        <v>9</v>
      </c>
      <c r="J16" s="19" t="s">
        <v>9</v>
      </c>
      <c r="K16" s="20"/>
      <c r="L16"/>
      <c r="M16"/>
      <c r="N16"/>
      <c r="O16"/>
      <c r="P16"/>
      <c r="Q16"/>
      <c r="R16"/>
      <c r="S16"/>
      <c r="T16"/>
      <c r="U16"/>
      <c r="V16"/>
      <c r="W16"/>
    </row>
    <row r="17" spans="1:23" s="9" customFormat="1" ht="9" customHeight="1" x14ac:dyDescent="0.25">
      <c r="A17" s="21" t="s">
        <v>19</v>
      </c>
      <c r="B17" s="19">
        <v>8677545.199479999</v>
      </c>
      <c r="C17" s="19">
        <v>8201086.0199999996</v>
      </c>
      <c r="D17" s="19">
        <v>12176.78</v>
      </c>
      <c r="E17" s="19">
        <v>441806.02410000004</v>
      </c>
      <c r="F17" s="19">
        <v>21991.835739999999</v>
      </c>
      <c r="G17" s="19">
        <v>277.00963999999999</v>
      </c>
      <c r="H17" s="19">
        <v>55.27</v>
      </c>
      <c r="I17" s="19" t="s">
        <v>9</v>
      </c>
      <c r="J17" s="19">
        <v>152.26000000000022</v>
      </c>
      <c r="K17" s="20"/>
      <c r="L17"/>
      <c r="M17"/>
      <c r="N17"/>
      <c r="O17"/>
      <c r="P17"/>
      <c r="Q17"/>
      <c r="R17"/>
      <c r="S17"/>
      <c r="T17"/>
      <c r="U17"/>
      <c r="V17"/>
      <c r="W17"/>
    </row>
    <row r="18" spans="1:23" s="9" customFormat="1" ht="9" customHeight="1" x14ac:dyDescent="0.25">
      <c r="A18" s="21" t="s">
        <v>20</v>
      </c>
      <c r="B18" s="19">
        <v>21184017.358720001</v>
      </c>
      <c r="C18" s="19">
        <v>19742127.59</v>
      </c>
      <c r="D18" s="19">
        <v>399306.55</v>
      </c>
      <c r="E18" s="19">
        <v>902555.06133000006</v>
      </c>
      <c r="F18" s="19">
        <v>53006.160649999998</v>
      </c>
      <c r="G18" s="19">
        <v>12734.39674</v>
      </c>
      <c r="H18" s="19">
        <v>71709.22</v>
      </c>
      <c r="I18" s="19" t="s">
        <v>9</v>
      </c>
      <c r="J18" s="19">
        <v>2578.38</v>
      </c>
      <c r="K18" s="20"/>
      <c r="L18"/>
      <c r="M18"/>
      <c r="N18"/>
      <c r="O18"/>
      <c r="P18"/>
      <c r="Q18"/>
      <c r="R18"/>
      <c r="S18"/>
      <c r="T18"/>
      <c r="U18"/>
      <c r="V18"/>
      <c r="W18"/>
    </row>
    <row r="19" spans="1:23" s="9" customFormat="1" ht="9" customHeight="1" x14ac:dyDescent="0.25">
      <c r="A19" s="21" t="s">
        <v>21</v>
      </c>
      <c r="B19" s="19">
        <v>465534.02260999999</v>
      </c>
      <c r="C19" s="19">
        <v>418893.46</v>
      </c>
      <c r="D19" s="19">
        <v>9818.5400000000009</v>
      </c>
      <c r="E19" s="19">
        <v>28543.942059999998</v>
      </c>
      <c r="F19" s="19">
        <v>537.74095</v>
      </c>
      <c r="G19" s="19">
        <v>218.9496</v>
      </c>
      <c r="H19" s="19" t="s">
        <v>9</v>
      </c>
      <c r="I19" s="19" t="s">
        <v>9</v>
      </c>
      <c r="J19" s="19">
        <v>7521.39</v>
      </c>
      <c r="K19" s="20"/>
      <c r="L19"/>
      <c r="M19"/>
      <c r="N19"/>
      <c r="O19"/>
      <c r="P19"/>
      <c r="Q19"/>
      <c r="R19"/>
      <c r="S19"/>
      <c r="T19"/>
      <c r="U19"/>
      <c r="V19"/>
      <c r="W19"/>
    </row>
    <row r="20" spans="1:23" s="9" customFormat="1" ht="9" customHeight="1" x14ac:dyDescent="0.25">
      <c r="A20" s="21" t="s">
        <v>22</v>
      </c>
      <c r="B20" s="19">
        <v>3196326.9589399998</v>
      </c>
      <c r="C20" s="19">
        <v>3008012.79</v>
      </c>
      <c r="D20" s="19">
        <v>35334.06</v>
      </c>
      <c r="E20" s="19">
        <v>147121.15502000001</v>
      </c>
      <c r="F20" s="19">
        <v>5220.3616099999999</v>
      </c>
      <c r="G20" s="19">
        <v>571.50231000000008</v>
      </c>
      <c r="H20" s="19">
        <v>67.09</v>
      </c>
      <c r="I20" s="19" t="s">
        <v>9</v>
      </c>
      <c r="J20" s="19" t="s">
        <v>9</v>
      </c>
      <c r="K20" s="20"/>
      <c r="L20"/>
      <c r="M20"/>
      <c r="N20"/>
      <c r="O20"/>
      <c r="P20"/>
      <c r="Q20"/>
      <c r="R20"/>
      <c r="S20"/>
      <c r="T20"/>
      <c r="U20"/>
      <c r="V20"/>
      <c r="W20"/>
    </row>
    <row r="21" spans="1:23" s="9" customFormat="1" ht="9" customHeight="1" x14ac:dyDescent="0.25">
      <c r="A21" s="21" t="s">
        <v>23</v>
      </c>
      <c r="B21" s="19">
        <v>1361300.2311800001</v>
      </c>
      <c r="C21" s="19">
        <v>1218918.95</v>
      </c>
      <c r="D21" s="19">
        <v>31230.75</v>
      </c>
      <c r="E21" s="19">
        <v>105419.98660999999</v>
      </c>
      <c r="F21" s="19">
        <v>2961.0840899999998</v>
      </c>
      <c r="G21" s="19">
        <v>1459.3504800000001</v>
      </c>
      <c r="H21" s="19">
        <v>1310.1099999999999</v>
      </c>
      <c r="I21" s="19" t="s">
        <v>9</v>
      </c>
      <c r="J21" s="19" t="s">
        <v>9</v>
      </c>
      <c r="K21" s="20"/>
      <c r="L21"/>
      <c r="M21"/>
      <c r="N21"/>
      <c r="O21"/>
      <c r="P21"/>
      <c r="Q21"/>
      <c r="R21"/>
      <c r="S21"/>
      <c r="T21"/>
      <c r="U21"/>
      <c r="V21"/>
      <c r="W21"/>
    </row>
    <row r="22" spans="1:23" s="9" customFormat="1" ht="9" customHeight="1" x14ac:dyDescent="0.25">
      <c r="A22" s="18" t="s">
        <v>24</v>
      </c>
      <c r="B22" s="19">
        <v>7756449.8501700005</v>
      </c>
      <c r="C22" s="19">
        <v>6761846.3399999999</v>
      </c>
      <c r="D22" s="19">
        <v>216925.2</v>
      </c>
      <c r="E22" s="19">
        <v>685932.14550999994</v>
      </c>
      <c r="F22" s="19">
        <v>18308.134750000001</v>
      </c>
      <c r="G22" s="19">
        <v>59909.989909999997</v>
      </c>
      <c r="H22" s="19">
        <v>4711.05</v>
      </c>
      <c r="I22" s="19" t="s">
        <v>9</v>
      </c>
      <c r="J22" s="19">
        <v>8816.99</v>
      </c>
      <c r="K22" s="20"/>
      <c r="L22"/>
      <c r="M22"/>
      <c r="N22"/>
      <c r="O22"/>
      <c r="P22"/>
      <c r="Q22"/>
      <c r="R22"/>
      <c r="S22"/>
      <c r="T22"/>
      <c r="U22"/>
      <c r="V22"/>
      <c r="W22"/>
    </row>
    <row r="23" spans="1:23" s="9" customFormat="1" ht="16.5" customHeight="1" x14ac:dyDescent="0.25">
      <c r="A23" s="18" t="s">
        <v>25</v>
      </c>
      <c r="B23" s="19">
        <v>3232380.0000400003</v>
      </c>
      <c r="C23" s="19">
        <v>1519694.15</v>
      </c>
      <c r="D23" s="19">
        <v>246332.25</v>
      </c>
      <c r="E23" s="19">
        <v>1414781.4372400001</v>
      </c>
      <c r="F23" s="19">
        <v>21576.09822</v>
      </c>
      <c r="G23" s="19">
        <v>29985.794579999998</v>
      </c>
      <c r="H23" s="19" t="s">
        <v>9</v>
      </c>
      <c r="I23" s="19" t="s">
        <v>9</v>
      </c>
      <c r="J23" s="19">
        <v>10.27</v>
      </c>
      <c r="K23" s="20"/>
      <c r="L23"/>
      <c r="M23"/>
      <c r="N23"/>
      <c r="O23"/>
      <c r="P23"/>
      <c r="Q23"/>
      <c r="R23"/>
      <c r="S23"/>
      <c r="T23"/>
      <c r="U23"/>
      <c r="V23"/>
      <c r="W23"/>
    </row>
    <row r="24" spans="1:23" s="9" customFormat="1" ht="9" customHeight="1" x14ac:dyDescent="0.25">
      <c r="A24" s="22" t="s">
        <v>26</v>
      </c>
      <c r="B24" s="15">
        <f>SUM(C24:J24)</f>
        <v>40178437.638019994</v>
      </c>
      <c r="C24" s="15">
        <v>38500709.986859992</v>
      </c>
      <c r="D24" s="15">
        <v>168608.62319000001</v>
      </c>
      <c r="E24" s="15">
        <v>1153659.56</v>
      </c>
      <c r="F24" s="15">
        <v>5962.2199999999993</v>
      </c>
      <c r="G24" s="15">
        <v>161703.26</v>
      </c>
      <c r="H24" s="15" t="s">
        <v>9</v>
      </c>
      <c r="I24" s="15">
        <v>187793.98796999999</v>
      </c>
      <c r="J24" s="15" t="s">
        <v>9</v>
      </c>
      <c r="K24" s="20"/>
      <c r="L24"/>
      <c r="M24"/>
      <c r="N24"/>
      <c r="O24"/>
      <c r="P24"/>
      <c r="Q24"/>
      <c r="R24"/>
      <c r="S24"/>
      <c r="T24"/>
      <c r="U24"/>
      <c r="V24"/>
      <c r="W24"/>
    </row>
    <row r="25" spans="1:23" s="9" customFormat="1" ht="14.25" customHeight="1" x14ac:dyDescent="0.25">
      <c r="A25" s="22" t="s">
        <v>27</v>
      </c>
      <c r="B25" s="15">
        <f>SUM(C25:J25)</f>
        <v>55033844.295420006</v>
      </c>
      <c r="C25" s="15">
        <v>41971605.594040006</v>
      </c>
      <c r="D25" s="15">
        <v>4497769.3520599995</v>
      </c>
      <c r="E25" s="15">
        <v>3166631.7800000007</v>
      </c>
      <c r="F25" s="15">
        <v>215329.93</v>
      </c>
      <c r="G25" s="15">
        <v>1004334.04</v>
      </c>
      <c r="H25" s="15" t="s">
        <v>9</v>
      </c>
      <c r="I25" s="15">
        <v>4178173.59932</v>
      </c>
      <c r="J25" s="15" t="s">
        <v>9</v>
      </c>
      <c r="K25" s="20"/>
      <c r="L25"/>
      <c r="M25"/>
      <c r="N25"/>
      <c r="O25"/>
      <c r="P25"/>
      <c r="Q25"/>
      <c r="R25"/>
      <c r="S25"/>
      <c r="T25"/>
      <c r="U25"/>
      <c r="V25"/>
      <c r="W25"/>
    </row>
    <row r="26" spans="1:23" s="9" customFormat="1" ht="3" customHeight="1" x14ac:dyDescent="0.25">
      <c r="A26" s="23"/>
      <c r="B26" s="24"/>
      <c r="C26" s="25"/>
      <c r="D26" s="25"/>
      <c r="E26" s="25"/>
      <c r="F26" s="25"/>
      <c r="G26" s="25"/>
      <c r="H26" s="25"/>
      <c r="I26" s="25"/>
      <c r="J26" s="25"/>
      <c r="K26" s="13"/>
      <c r="L26"/>
      <c r="M26"/>
      <c r="N26"/>
      <c r="O26"/>
      <c r="P26"/>
      <c r="Q26"/>
      <c r="R26"/>
      <c r="S26"/>
      <c r="T26"/>
      <c r="U26"/>
      <c r="V26"/>
      <c r="W26"/>
    </row>
    <row r="27" spans="1:23" s="9" customFormat="1" ht="9" customHeight="1" x14ac:dyDescent="0.25">
      <c r="A27" s="26" t="s">
        <v>38</v>
      </c>
      <c r="B27" s="13"/>
      <c r="C27" s="13"/>
      <c r="D27" s="13"/>
      <c r="E27" s="13"/>
      <c r="F27" s="13"/>
      <c r="G27" s="13"/>
      <c r="H27" s="13"/>
      <c r="I27" s="13"/>
      <c r="J27" s="13"/>
      <c r="L27"/>
      <c r="M27"/>
      <c r="N27"/>
      <c r="O27"/>
      <c r="P27"/>
      <c r="Q27"/>
      <c r="R27"/>
      <c r="S27"/>
      <c r="T27"/>
      <c r="U27"/>
      <c r="V27"/>
      <c r="W27"/>
    </row>
    <row r="28" spans="1:23" s="9" customFormat="1" ht="9" customHeight="1" x14ac:dyDescent="0.25">
      <c r="A28" s="38" t="s">
        <v>42</v>
      </c>
      <c r="B28" s="39"/>
      <c r="C28" s="39"/>
      <c r="D28" s="39"/>
      <c r="E28" s="39"/>
      <c r="F28" s="39"/>
      <c r="G28" s="39"/>
      <c r="H28" s="39"/>
      <c r="I28" s="39"/>
      <c r="J28" s="39"/>
      <c r="L28"/>
      <c r="M28"/>
      <c r="N28"/>
      <c r="O28"/>
      <c r="P28"/>
      <c r="Q28"/>
      <c r="R28"/>
      <c r="S28"/>
      <c r="T28"/>
      <c r="U28"/>
      <c r="V28"/>
      <c r="W28"/>
    </row>
    <row r="29" spans="1:23" s="9" customFormat="1" ht="8.1" customHeight="1" x14ac:dyDescent="0.25">
      <c r="A29" s="38" t="s">
        <v>43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23" s="9" customFormat="1" ht="8.1" customHeight="1" x14ac:dyDescent="0.25">
      <c r="A30" s="41" t="s">
        <v>44</v>
      </c>
      <c r="B30" s="41"/>
      <c r="C30" s="41"/>
      <c r="D30" s="41"/>
      <c r="E30" s="41"/>
      <c r="F30" s="41"/>
      <c r="G30" s="41"/>
      <c r="H30" s="41"/>
      <c r="I30" s="41"/>
      <c r="J30" s="41"/>
    </row>
    <row r="31" spans="1:23" ht="8.1" customHeight="1" x14ac:dyDescent="0.25">
      <c r="A31" s="27" t="s">
        <v>28</v>
      </c>
    </row>
    <row r="38" spans="13:17" x14ac:dyDescent="0.15">
      <c r="O38" s="28"/>
      <c r="P38" s="28"/>
      <c r="Q38" s="28"/>
    </row>
    <row r="39" spans="13:17" x14ac:dyDescent="0.15">
      <c r="O39" s="28"/>
      <c r="P39" s="28"/>
      <c r="Q39" s="28"/>
    </row>
    <row r="40" spans="13:17" x14ac:dyDescent="0.15">
      <c r="O40" s="28"/>
      <c r="P40" s="28"/>
      <c r="Q40" s="28"/>
    </row>
    <row r="41" spans="13:17" x14ac:dyDescent="0.15">
      <c r="O41" s="28">
        <v>100</v>
      </c>
      <c r="P41" s="29" t="s">
        <v>29</v>
      </c>
      <c r="Q41" s="28"/>
    </row>
    <row r="42" spans="13:17" x14ac:dyDescent="0.15">
      <c r="N42" s="30">
        <f>SUM(N43:N50)</f>
        <v>271671745.94481993</v>
      </c>
      <c r="O42" s="31">
        <f>SUM(O43:O50)</f>
        <v>100.00000000000001</v>
      </c>
      <c r="P42" s="32">
        <f>SUM(P43:P50)</f>
        <v>100.0001</v>
      </c>
      <c r="Q42" s="28"/>
    </row>
    <row r="43" spans="13:17" x14ac:dyDescent="0.15">
      <c r="M43" s="33" t="s">
        <v>30</v>
      </c>
      <c r="N43" s="34">
        <f>C6</f>
        <v>235371431.00906998</v>
      </c>
      <c r="O43" s="35">
        <f>(N43/$N$42*100)</f>
        <v>86.63817070505263</v>
      </c>
      <c r="P43" s="36">
        <f>+ROUND(O43,4)</f>
        <v>86.638199999999998</v>
      </c>
    </row>
    <row r="44" spans="13:17" x14ac:dyDescent="0.15">
      <c r="M44" s="33" t="s">
        <v>31</v>
      </c>
      <c r="N44" s="34">
        <f>D6</f>
        <v>10044960.815020001</v>
      </c>
      <c r="O44" s="35">
        <f t="shared" ref="O44:O50" si="0">(N44/$N$42*100)</f>
        <v>3.6974624578958846</v>
      </c>
      <c r="P44" s="36">
        <f t="shared" ref="P44:P50" si="1">+ROUND(O44,4)</f>
        <v>3.6974999999999998</v>
      </c>
    </row>
    <row r="45" spans="13:17" x14ac:dyDescent="0.15">
      <c r="M45" s="33" t="s">
        <v>32</v>
      </c>
      <c r="N45" s="34">
        <f>E6</f>
        <v>17176095.710000001</v>
      </c>
      <c r="O45" s="35">
        <f t="shared" si="0"/>
        <v>6.3223710107449635</v>
      </c>
      <c r="P45" s="36">
        <f t="shared" si="1"/>
        <v>6.3224</v>
      </c>
    </row>
    <row r="46" spans="13:17" x14ac:dyDescent="0.15">
      <c r="M46" s="33" t="s">
        <v>33</v>
      </c>
      <c r="N46" s="34">
        <f>F6</f>
        <v>1064152.23</v>
      </c>
      <c r="O46" s="35">
        <f t="shared" si="0"/>
        <v>0.39170515369535081</v>
      </c>
      <c r="P46" s="36">
        <f t="shared" si="1"/>
        <v>0.39169999999999999</v>
      </c>
    </row>
    <row r="47" spans="13:17" x14ac:dyDescent="0.15">
      <c r="M47" s="33" t="s">
        <v>34</v>
      </c>
      <c r="N47" s="34">
        <f>G6</f>
        <v>1624685.72</v>
      </c>
      <c r="O47" s="35">
        <f t="shared" si="0"/>
        <v>0.59803264205840345</v>
      </c>
      <c r="P47" s="36">
        <f t="shared" si="1"/>
        <v>0.59799999999999998</v>
      </c>
    </row>
    <row r="48" spans="13:17" x14ac:dyDescent="0.15">
      <c r="M48" s="33" t="s">
        <v>35</v>
      </c>
      <c r="N48" s="34">
        <f>H6</f>
        <v>343720.28988999996</v>
      </c>
      <c r="O48" s="35">
        <f t="shared" si="0"/>
        <v>0.12652044057603767</v>
      </c>
      <c r="P48" s="36">
        <f t="shared" si="1"/>
        <v>0.1265</v>
      </c>
    </row>
    <row r="49" spans="13:16" x14ac:dyDescent="0.15">
      <c r="M49" s="33" t="s">
        <v>36</v>
      </c>
      <c r="N49" s="34">
        <f>I6</f>
        <v>4365967.5872900002</v>
      </c>
      <c r="O49" s="35">
        <f t="shared" si="0"/>
        <v>1.6070745863196185</v>
      </c>
      <c r="P49" s="36">
        <f t="shared" si="1"/>
        <v>1.6071</v>
      </c>
    </row>
    <row r="50" spans="13:16" x14ac:dyDescent="0.15">
      <c r="M50" s="33" t="s">
        <v>37</v>
      </c>
      <c r="N50" s="34">
        <f>J6</f>
        <v>1680732.5835500001</v>
      </c>
      <c r="O50" s="35">
        <f t="shared" si="0"/>
        <v>0.61866300365713367</v>
      </c>
      <c r="P50" s="36">
        <f t="shared" si="1"/>
        <v>0.61870000000000003</v>
      </c>
    </row>
  </sheetData>
  <mergeCells count="2">
    <mergeCell ref="A1:J1"/>
    <mergeCell ref="A30:J30"/>
  </mergeCells>
  <printOptions horizontalCentered="1" verticalCentered="1"/>
  <pageMargins left="1.1811023622047245" right="1.1811023622047245" top="1.1811023622047245" bottom="1.181102362204724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23.12</vt:lpstr>
      <vt:lpstr>'23.12'!A_impresión_IM</vt:lpstr>
      <vt:lpstr>'23.12'!Área_de_impresión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2017-06-15T17:42:47Z</cp:lastPrinted>
  <dcterms:created xsi:type="dcterms:W3CDTF">2016-05-20T23:33:11Z</dcterms:created>
  <dcterms:modified xsi:type="dcterms:W3CDTF">2017-06-15T17:43:14Z</dcterms:modified>
</cp:coreProperties>
</file>