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460"/>
  </bookViews>
  <sheets>
    <sheet name="23.06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 localSheetId="0">'[1]33'!#REF!</definedName>
    <definedName name="_F1989_">'[1]33'!#REF!</definedName>
    <definedName name="_F1990_" localSheetId="0">'[1]33'!#REF!</definedName>
    <definedName name="_F1990_">'[1]33'!#REF!</definedName>
    <definedName name="_F1991_" localSheetId="0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'23.06'!$A$1:$U$58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AS41" i="1" l="1"/>
  <c r="AS42" i="1"/>
  <c r="AS43" i="1"/>
  <c r="N15" i="1"/>
  <c r="O15" i="1"/>
  <c r="P15" i="1"/>
  <c r="Q15" i="1"/>
  <c r="R15" i="1"/>
  <c r="S15" i="1"/>
  <c r="T15" i="1"/>
  <c r="U15" i="1"/>
  <c r="M15" i="1"/>
  <c r="AO43" i="1" l="1"/>
  <c r="AK43" i="1"/>
  <c r="AI43" i="1"/>
  <c r="AH43" i="1"/>
  <c r="AG43" i="1"/>
  <c r="AF43" i="1"/>
  <c r="AE43" i="1"/>
  <c r="AD43" i="1"/>
  <c r="AC43" i="1"/>
  <c r="AB43" i="1"/>
  <c r="AA43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AR43" i="1"/>
  <c r="AQ43" i="1"/>
  <c r="L8" i="1"/>
  <c r="AJ43" i="1" s="1"/>
  <c r="L15" i="1" l="1"/>
  <c r="AL43" i="1"/>
  <c r="AP43" i="1"/>
  <c r="AM43" i="1"/>
  <c r="AN43" i="1"/>
</calcChain>
</file>

<file path=xl/sharedStrings.xml><?xml version="1.0" encoding="utf-8"?>
<sst xmlns="http://schemas.openxmlformats.org/spreadsheetml/2006/main" count="77" uniqueCount="32">
  <si>
    <t>Componente</t>
  </si>
  <si>
    <t>I. Operaciones Cambiarias</t>
  </si>
  <si>
    <t>(Millones de US dólares)</t>
  </si>
  <si>
    <t>II. Operaciones Monetarias</t>
  </si>
  <si>
    <t>1. Operaciones monetarias de inyección 1/</t>
  </si>
  <si>
    <t>-</t>
  </si>
  <si>
    <t>2. Depósitos del sector público y Banco de la Nación</t>
  </si>
  <si>
    <t>3. Certificados de depósito del BCRP 2/</t>
  </si>
  <si>
    <t>4. Depósitos overnight</t>
  </si>
  <si>
    <t>5. Depósitos a plazo</t>
  </si>
  <si>
    <t>6. Otros</t>
  </si>
  <si>
    <t>III. Total</t>
  </si>
  <si>
    <t>Variación % fin de periodo</t>
  </si>
  <si>
    <t>Variación % promedio del periodo</t>
  </si>
  <si>
    <t>Nota:</t>
  </si>
  <si>
    <t>Saldos en moneda nacional al Cierre del Año</t>
  </si>
  <si>
    <t>Operaciones monetarias de inyección 1/</t>
  </si>
  <si>
    <t>Depósitos sector público y Banco de la Nación</t>
  </si>
  <si>
    <t>Certificados de depósito del BCRP 2/</t>
  </si>
  <si>
    <t>Depósitos overnight</t>
  </si>
  <si>
    <t>Depósitos a plazo</t>
  </si>
  <si>
    <t>Emisión primaria</t>
  </si>
  <si>
    <t>1/</t>
  </si>
  <si>
    <t xml:space="preserve"> Incluye los créditos por regulación monetaria y las compras temporales de títulos valores (operaciones de reporte en moneda extranjera).</t>
  </si>
  <si>
    <t>2/</t>
  </si>
  <si>
    <t xml:space="preserve"> Incluye los saldos de los Certificados de Depósito Reajustable (CDR), los cuales están indexados al tipo de cambio.</t>
  </si>
  <si>
    <t>Fuente: Banco Central de Reserva del Perú.</t>
  </si>
  <si>
    <t>Operaciones Cambiarias</t>
  </si>
  <si>
    <t>Operaciones Monetarias</t>
  </si>
  <si>
    <t xml:space="preserve">           (Millones de soles)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</si>
  <si>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Las diferencias en los totales se debe al redondeo de cifras. Información disponible al 30-04-2017.</t>
    </r>
  </si>
  <si>
    <t>25.6   FUENTES DE VARIACIÓN DE LA EMISIÓN PRIMARIA, 2008-2016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</si>
</sst>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-* #,##0.00\ _P_t_s_-;\-* #,##0.00\ _P_t_s_-;_-* &quot;-&quot;??\ _P_t_s_-;_-@_-"/>
    <numFmt numFmtId="165" formatCode="#\ ###\ ##0"/>
    <numFmt numFmtId="166" formatCode="_ * #,##0_ ;_ * \-#,##0_ ;_ * &quot;-&quot;??_ ;_ @_ "/>
    <numFmt numFmtId="167" formatCode="0.0"/>
    <numFmt numFmtId="168" formatCode="#."/>
    <numFmt numFmtId="169" formatCode="_-[$€]* #,##0.00_-;\-[$€]* #,##0.00_-;_-[$€]* &quot;-&quot;??_-;_-@_-"/>
    <numFmt numFmtId="170" formatCode="_-* #,##0\ _P_t_s_-;\-* #,##0\ _P_t_s_-;_-* &quot;-&quot;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color indexed="9"/>
      <name val="Arial Narrow"/>
      <family val="2"/>
    </font>
    <font>
      <sz val="7"/>
      <color theme="3" tint="0.39997558519241921"/>
      <name val="Arial Narrow"/>
      <family val="2"/>
    </font>
    <font>
      <sz val="7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rgb="FF33CCCC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8" applyNumberFormat="0" applyAlignment="0" applyProtection="0"/>
    <xf numFmtId="0" fontId="15" fillId="18" borderId="9" applyNumberFormat="0" applyAlignment="0" applyProtection="0"/>
    <xf numFmtId="0" fontId="16" fillId="0" borderId="10" applyNumberFormat="0" applyFill="0" applyAlignment="0" applyProtection="0"/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8" fontId="18" fillId="0" borderId="0">
      <protection locked="0"/>
    </xf>
    <xf numFmtId="0" fontId="2" fillId="0" borderId="0"/>
    <xf numFmtId="168" fontId="19" fillId="0" borderId="0">
      <protection locked="0"/>
    </xf>
    <xf numFmtId="168" fontId="19" fillId="0" borderId="0">
      <protection locked="0"/>
    </xf>
    <xf numFmtId="0" fontId="20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21" fillId="8" borderId="8" applyNumberFormat="0" applyAlignment="0" applyProtection="0"/>
    <xf numFmtId="169" fontId="22" fillId="0" borderId="0" applyFont="0" applyFill="0" applyBorder="0" applyAlignment="0" applyProtection="0"/>
    <xf numFmtId="15" fontId="2" fillId="0" borderId="11" applyFill="0" applyBorder="0" applyProtection="0">
      <alignment horizontal="center" wrapText="1" shrinkToFit="1"/>
    </xf>
    <xf numFmtId="168" fontId="18" fillId="0" borderId="0">
      <protection locked="0"/>
    </xf>
    <xf numFmtId="168" fontId="18" fillId="0" borderId="0">
      <protection locked="0"/>
    </xf>
    <xf numFmtId="1" fontId="2" fillId="0" borderId="0" applyFont="0" applyFill="0" applyBorder="0" applyAlignment="0" applyProtection="0">
      <protection locked="0"/>
    </xf>
    <xf numFmtId="0" fontId="17" fillId="0" borderId="0">
      <protection locked="0"/>
    </xf>
    <xf numFmtId="0" fontId="17" fillId="0" borderId="0">
      <protection locked="0"/>
    </xf>
    <xf numFmtId="0" fontId="23" fillId="4" borderId="0" applyNumberFormat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ill="0" applyBorder="0" applyAlignment="0" applyProtection="0"/>
    <xf numFmtId="168" fontId="18" fillId="0" borderId="0">
      <protection locked="0"/>
    </xf>
    <xf numFmtId="0" fontId="25" fillId="23" borderId="0" applyNumberFormat="0" applyBorder="0" applyAlignment="0" applyProtection="0"/>
    <xf numFmtId="0" fontId="22" fillId="0" borderId="0"/>
    <xf numFmtId="0" fontId="26" fillId="24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12" applyNumberFormat="0" applyFont="0" applyAlignment="0" applyProtection="0"/>
    <xf numFmtId="173" fontId="27" fillId="0" borderId="0" applyFont="0" applyFill="0" applyBorder="0" applyAlignment="0" applyProtection="0"/>
    <xf numFmtId="0" fontId="1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17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20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</cellStyleXfs>
  <cellXfs count="54">
    <xf numFmtId="0" fontId="0" fillId="0" borderId="0" xfId="0"/>
    <xf numFmtId="0" fontId="3" fillId="0" borderId="0" xfId="2" quotePrefix="1" applyFont="1" applyAlignment="1" applyProtection="1">
      <alignment horizontal="left" vertical="center"/>
    </xf>
    <xf numFmtId="0" fontId="4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Continuous" vertical="center"/>
    </xf>
    <xf numFmtId="0" fontId="4" fillId="0" borderId="1" xfId="2" applyFont="1" applyBorder="1" applyAlignment="1">
      <alignment horizontal="center" vertical="center"/>
    </xf>
    <xf numFmtId="0" fontId="6" fillId="0" borderId="2" xfId="2" applyFont="1" applyBorder="1" applyAlignment="1" applyProtection="1">
      <alignment horizontal="centerContinuous" vertical="center"/>
    </xf>
    <xf numFmtId="0" fontId="6" fillId="0" borderId="3" xfId="2" applyFont="1" applyBorder="1" applyAlignment="1">
      <alignment horizontal="centerContinuous" vertical="center"/>
    </xf>
    <xf numFmtId="0" fontId="6" fillId="0" borderId="0" xfId="2" applyFont="1" applyBorder="1" applyAlignment="1" applyProtection="1">
      <alignment horizontal="right" vertical="center"/>
    </xf>
    <xf numFmtId="0" fontId="6" fillId="0" borderId="0" xfId="2" applyFont="1" applyFill="1" applyBorder="1" applyAlignment="1" applyProtection="1">
      <alignment horizontal="right" vertical="center"/>
    </xf>
    <xf numFmtId="0" fontId="6" fillId="0" borderId="4" xfId="2" applyFont="1" applyFill="1" applyBorder="1" applyAlignment="1" applyProtection="1">
      <alignment horizontal="right" vertical="center"/>
    </xf>
    <xf numFmtId="0" fontId="6" fillId="0" borderId="4" xfId="2" applyFont="1" applyBorder="1" applyAlignment="1" applyProtection="1">
      <alignment horizontal="right" vertical="center"/>
    </xf>
    <xf numFmtId="0" fontId="4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0" xfId="2" applyFont="1" applyBorder="1" applyAlignment="1" applyProtection="1">
      <alignment horizontal="centerContinuous" vertical="center"/>
    </xf>
    <xf numFmtId="0" fontId="6" fillId="0" borderId="0" xfId="2" applyFont="1" applyFill="1" applyBorder="1" applyAlignment="1" applyProtection="1">
      <alignment horizontal="centerContinuous" vertical="center"/>
    </xf>
    <xf numFmtId="0" fontId="6" fillId="0" borderId="0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 wrapText="1"/>
    </xf>
    <xf numFmtId="165" fontId="6" fillId="2" borderId="0" xfId="3" applyNumberFormat="1" applyFont="1" applyFill="1" applyBorder="1"/>
    <xf numFmtId="165" fontId="6" fillId="0" borderId="0" xfId="3" applyNumberFormat="1" applyFont="1" applyFill="1" applyBorder="1"/>
    <xf numFmtId="166" fontId="4" fillId="0" borderId="0" xfId="1" applyNumberFormat="1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165" fontId="7" fillId="2" borderId="0" xfId="3" applyNumberFormat="1" applyFont="1" applyFill="1" applyBorder="1"/>
    <xf numFmtId="165" fontId="7" fillId="2" borderId="0" xfId="3" applyNumberFormat="1" applyFont="1" applyFill="1" applyBorder="1" applyAlignment="1">
      <alignment horizontal="right"/>
    </xf>
    <xf numFmtId="0" fontId="7" fillId="0" borderId="0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vertical="center"/>
    </xf>
    <xf numFmtId="165" fontId="4" fillId="0" borderId="0" xfId="2" applyNumberFormat="1" applyFont="1" applyAlignment="1">
      <alignment vertical="center"/>
    </xf>
    <xf numFmtId="167" fontId="7" fillId="2" borderId="0" xfId="3" applyNumberFormat="1" applyFont="1" applyFill="1" applyBorder="1"/>
    <xf numFmtId="0" fontId="6" fillId="0" borderId="5" xfId="2" quotePrefix="1" applyFont="1" applyBorder="1" applyAlignment="1">
      <alignment horizontal="left" vertical="center"/>
    </xf>
    <xf numFmtId="0" fontId="7" fillId="0" borderId="6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165" fontId="7" fillId="2" borderId="6" xfId="3" applyNumberFormat="1" applyFont="1" applyFill="1" applyBorder="1" applyAlignment="1">
      <alignment horizontal="right"/>
    </xf>
    <xf numFmtId="0" fontId="7" fillId="0" borderId="0" xfId="2" applyFont="1" applyBorder="1" applyAlignment="1">
      <alignment vertical="top"/>
    </xf>
    <xf numFmtId="0" fontId="7" fillId="0" borderId="0" xfId="2" applyFont="1" applyAlignment="1">
      <alignment vertical="center"/>
    </xf>
    <xf numFmtId="43" fontId="4" fillId="0" borderId="0" xfId="1" applyFont="1" applyAlignment="1">
      <alignment vertical="center"/>
    </xf>
    <xf numFmtId="0" fontId="7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left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65" fontId="9" fillId="0" borderId="0" xfId="2" applyNumberFormat="1" applyFont="1" applyAlignment="1">
      <alignment vertical="center"/>
    </xf>
    <xf numFmtId="1" fontId="4" fillId="0" borderId="0" xfId="2" applyNumberFormat="1" applyFont="1" applyAlignment="1">
      <alignment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7" fillId="0" borderId="0" xfId="2" applyFont="1" applyBorder="1" applyAlignment="1">
      <alignment horizontal="left" vertical="top"/>
    </xf>
    <xf numFmtId="0" fontId="7" fillId="0" borderId="0" xfId="2" applyFont="1" applyAlignment="1">
      <alignment horizontal="left" vertical="top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3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2"/>
    <cellStyle name="Normal 3" xfId="6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989397021182"/>
          <c:y val="0.16614939280105001"/>
          <c:w val="0.87520954843878318"/>
          <c:h val="0.74485173675944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'23.06'!$Z$42</c:f>
              <c:strCache>
                <c:ptCount val="1"/>
                <c:pt idx="0">
                  <c:v>Operaciones Cambiarias</c:v>
                </c:pt>
              </c:strCache>
            </c:strRef>
          </c:tx>
          <c:spPr>
            <a:solidFill>
              <a:srgbClr val="FFFFCC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'23.06'!$AJ$41:$AS$41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'23.06'!$AJ$42:$AS$42</c:f>
              <c:numCache>
                <c:formatCode>#\ ###\ ##0</c:formatCode>
                <c:ptCount val="10"/>
                <c:pt idx="0">
                  <c:v>21914</c:v>
                </c:pt>
                <c:pt idx="1">
                  <c:v>310.89373709600295</c:v>
                </c:pt>
                <c:pt idx="2">
                  <c:v>-562.00611328543869</c:v>
                </c:pt>
                <c:pt idx="3">
                  <c:v>25361.570108858854</c:v>
                </c:pt>
                <c:pt idx="4">
                  <c:v>668.56013458754751</c:v>
                </c:pt>
                <c:pt idx="5">
                  <c:v>31172.0183</c:v>
                </c:pt>
                <c:pt idx="6">
                  <c:v>-12680.709527000001</c:v>
                </c:pt>
                <c:pt idx="7">
                  <c:v>-14821.765407999999</c:v>
                </c:pt>
                <c:pt idx="8">
                  <c:v>-28099.747959</c:v>
                </c:pt>
                <c:pt idx="9">
                  <c:v>2783.3951710000001</c:v>
                </c:pt>
              </c:numCache>
            </c:numRef>
          </c:val>
        </c:ser>
        <c:ser>
          <c:idx val="1"/>
          <c:order val="1"/>
          <c:tx>
            <c:strRef>
              <c:f>'23.06'!$Z$43</c:f>
              <c:strCache>
                <c:ptCount val="1"/>
                <c:pt idx="0">
                  <c:v>Operaciones Monetarias</c:v>
                </c:pt>
              </c:strCache>
            </c:strRef>
          </c:tx>
          <c:spPr>
            <a:solidFill>
              <a:srgbClr val="00FF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'23.06'!$AJ$41:$AS$41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'23.06'!$AJ$43:$AS$43</c:f>
              <c:numCache>
                <c:formatCode>#\ ###\ ##0</c:formatCode>
                <c:ptCount val="10"/>
                <c:pt idx="0">
                  <c:v>-17998</c:v>
                </c:pt>
                <c:pt idx="1">
                  <c:v>4220.3606629039887</c:v>
                </c:pt>
                <c:pt idx="2">
                  <c:v>1799.5499132854375</c:v>
                </c:pt>
                <c:pt idx="3">
                  <c:v>-14701.665808858856</c:v>
                </c:pt>
                <c:pt idx="4">
                  <c:v>5090.6426654124571</c:v>
                </c:pt>
                <c:pt idx="5">
                  <c:v>-18404.245600000002</c:v>
                </c:pt>
                <c:pt idx="6">
                  <c:v>11882.290712999999</c:v>
                </c:pt>
                <c:pt idx="7">
                  <c:v>16750.180175999998</c:v>
                </c:pt>
                <c:pt idx="8">
                  <c:v>25526.214192000003</c:v>
                </c:pt>
                <c:pt idx="9">
                  <c:v>-700.03673500000002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1943680"/>
        <c:axId val="111945216"/>
      </c:barChart>
      <c:catAx>
        <c:axId val="11194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111945216"/>
        <c:crosses val="autoZero"/>
        <c:auto val="1"/>
        <c:lblAlgn val="ctr"/>
        <c:lblOffset val="100"/>
        <c:noMultiLvlLbl val="0"/>
      </c:catAx>
      <c:valAx>
        <c:axId val="111945216"/>
        <c:scaling>
          <c:orientation val="minMax"/>
          <c:max val="32000"/>
        </c:scaling>
        <c:delete val="0"/>
        <c:axPos val="l"/>
        <c:numFmt formatCode="#\ ###\ ##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11194368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415027264369754"/>
          <c:y val="4.9196548340470596E-2"/>
          <c:w val="0.63713359499855227"/>
          <c:h val="7.7589635391739867E-2"/>
        </c:manualLayout>
      </c:layout>
      <c:overlay val="0"/>
      <c:spPr>
        <a:noFill/>
        <a:ln w="6350">
          <a:solidFill>
            <a:schemeClr val="tx1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6350">
      <a:solidFill>
        <a:schemeClr val="tx1"/>
      </a:solidFill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34</xdr:row>
      <xdr:rowOff>0</xdr:rowOff>
    </xdr:from>
    <xdr:to>
      <xdr:col>20</xdr:col>
      <xdr:colOff>164122</xdr:colOff>
      <xdr:row>51</xdr:row>
      <xdr:rowOff>102219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85183</xdr:rowOff>
    </xdr:from>
    <xdr:to>
      <xdr:col>20</xdr:col>
      <xdr:colOff>175323</xdr:colOff>
      <xdr:row>53</xdr:row>
      <xdr:rowOff>43910</xdr:rowOff>
    </xdr:to>
    <xdr:sp macro="" textlink="">
      <xdr:nvSpPr>
        <xdr:cNvPr id="3" name="2 CuadroTexto"/>
        <xdr:cNvSpPr txBox="1"/>
      </xdr:nvSpPr>
      <xdr:spPr>
        <a:xfrm>
          <a:off x="0" y="6176537"/>
          <a:ext cx="3734421" cy="191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38099</xdr:colOff>
      <xdr:row>31</xdr:row>
      <xdr:rowOff>19218</xdr:rowOff>
    </xdr:from>
    <xdr:to>
      <xdr:col>20</xdr:col>
      <xdr:colOff>174171</xdr:colOff>
      <xdr:row>33</xdr:row>
      <xdr:rowOff>6350</xdr:rowOff>
    </xdr:to>
    <xdr:sp macro="" textlink="">
      <xdr:nvSpPr>
        <xdr:cNvPr id="4" name="3 CuadroTexto"/>
        <xdr:cNvSpPr txBox="1"/>
      </xdr:nvSpPr>
      <xdr:spPr>
        <a:xfrm>
          <a:off x="114299" y="3774789"/>
          <a:ext cx="3635829" cy="215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tx1"/>
              </a:solidFill>
              <a:effectLst/>
              <a:latin typeface="Arial Narrow" pitchFamily="34" charset="0"/>
              <a:ea typeface="+mn-ea"/>
              <a:cs typeface="+mn-cs"/>
            </a:rPr>
            <a:t>FUENTES DE VARIACIÓN DE LA EMISIÓN PRIMARIA, 2007-2016</a:t>
          </a:r>
        </a:p>
      </xdr:txBody>
    </xdr:sp>
    <xdr:clientData/>
  </xdr:twoCellAnchor>
  <xdr:twoCellAnchor>
    <xdr:from>
      <xdr:col>1</xdr:col>
      <xdr:colOff>6349</xdr:colOff>
      <xdr:row>32</xdr:row>
      <xdr:rowOff>69850</xdr:rowOff>
    </xdr:from>
    <xdr:to>
      <xdr:col>20</xdr:col>
      <xdr:colOff>163285</xdr:colOff>
      <xdr:row>33</xdr:row>
      <xdr:rowOff>107950</xdr:rowOff>
    </xdr:to>
    <xdr:sp macro="" textlink="">
      <xdr:nvSpPr>
        <xdr:cNvPr id="5" name="4 CuadroTexto"/>
        <xdr:cNvSpPr txBox="1"/>
      </xdr:nvSpPr>
      <xdr:spPr>
        <a:xfrm>
          <a:off x="82549" y="3939721"/>
          <a:ext cx="3656693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</a:t>
          </a:r>
          <a:r>
            <a:rPr lang="es-ES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Millones de</a:t>
          </a:r>
          <a:r>
            <a:rPr lang="es-ES" sz="8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s</a:t>
          </a:r>
          <a:r>
            <a:rPr lang="es-ES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oles</a:t>
          </a:r>
          <a:r>
            <a:rPr lang="es-PE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)</a:t>
          </a:r>
          <a:endParaRPr lang="es-PE" sz="8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X81"/>
  <sheetViews>
    <sheetView showGridLines="0" tabSelected="1" view="pageBreakPreview" topLeftCell="A28" zoomScale="205" zoomScaleNormal="175" zoomScaleSheetLayoutView="205" workbookViewId="0">
      <selection activeCell="X38" sqref="X38"/>
    </sheetView>
  </sheetViews>
  <sheetFormatPr baseColWidth="10" defaultColWidth="7.140625" defaultRowHeight="9" x14ac:dyDescent="0.25"/>
  <cols>
    <col min="1" max="1" width="1.140625" style="4" customWidth="1"/>
    <col min="2" max="2" width="22.85546875" style="4" customWidth="1"/>
    <col min="3" max="3" width="5.28515625" style="4" hidden="1" customWidth="1"/>
    <col min="4" max="4" width="4.7109375" style="4" hidden="1" customWidth="1"/>
    <col min="5" max="5" width="5.28515625" style="4" hidden="1" customWidth="1"/>
    <col min="6" max="7" width="4.7109375" style="4" hidden="1" customWidth="1"/>
    <col min="8" max="8" width="6.28515625" style="4" hidden="1" customWidth="1"/>
    <col min="9" max="9" width="6.5703125" style="4" hidden="1" customWidth="1"/>
    <col min="10" max="10" width="3.7109375" style="4" hidden="1" customWidth="1"/>
    <col min="11" max="11" width="1.42578125" style="4" hidden="1" customWidth="1"/>
    <col min="12" max="12" width="4" style="4" hidden="1" customWidth="1"/>
    <col min="13" max="13" width="3.5703125" style="4" customWidth="1"/>
    <col min="14" max="14" width="3.42578125" style="4" customWidth="1"/>
    <col min="15" max="15" width="4" style="4" customWidth="1"/>
    <col min="16" max="16" width="3.42578125" style="4" customWidth="1"/>
    <col min="17" max="17" width="3.85546875" style="4" customWidth="1"/>
    <col min="18" max="18" width="3.7109375" style="4" customWidth="1"/>
    <col min="19" max="19" width="3.85546875" style="4" customWidth="1"/>
    <col min="20" max="21" width="3.7109375" style="4" customWidth="1"/>
    <col min="22" max="31" width="4.7109375" style="4" customWidth="1"/>
    <col min="32" max="33" width="5.5703125" style="4" bestFit="1" customWidth="1"/>
    <col min="34" max="34" width="4.7109375" style="4" customWidth="1"/>
    <col min="35" max="35" width="5" style="4" bestFit="1" customWidth="1"/>
    <col min="36" max="36" width="4.85546875" style="4" customWidth="1"/>
    <col min="37" max="37" width="5" style="4" bestFit="1" customWidth="1"/>
    <col min="38" max="38" width="5.28515625" style="4" bestFit="1" customWidth="1"/>
    <col min="39" max="39" width="5.28515625" style="4" customWidth="1"/>
    <col min="40" max="40" width="4.28515625" style="4" bestFit="1" customWidth="1"/>
    <col min="41" max="41" width="5" style="4" customWidth="1"/>
    <col min="42" max="42" width="5.7109375" style="4" customWidth="1"/>
    <col min="43" max="43" width="5" style="4" customWidth="1"/>
    <col min="44" max="16384" width="7.140625" style="4"/>
  </cols>
  <sheetData>
    <row r="1" spans="1:31" ht="12.75" customHeight="1" x14ac:dyDescent="0.25">
      <c r="A1" s="1" t="s">
        <v>31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31" ht="8.25" customHeight="1" x14ac:dyDescent="0.25">
      <c r="A2" s="5" t="s">
        <v>29</v>
      </c>
      <c r="B2" s="6"/>
      <c r="C2" s="7"/>
      <c r="D2" s="8"/>
      <c r="E2" s="8"/>
      <c r="F2" s="8"/>
      <c r="G2" s="8"/>
      <c r="H2" s="8"/>
      <c r="I2" s="8"/>
      <c r="J2" s="8"/>
      <c r="K2" s="8"/>
    </row>
    <row r="3" spans="1:31" ht="6" customHeight="1" x14ac:dyDescent="0.25">
      <c r="A3" s="5"/>
      <c r="B3" s="7"/>
      <c r="C3" s="9"/>
      <c r="D3" s="10"/>
      <c r="E3" s="10"/>
      <c r="F3" s="10"/>
      <c r="G3" s="10"/>
      <c r="H3" s="10"/>
      <c r="I3" s="10"/>
      <c r="J3" s="8"/>
      <c r="K3" s="8"/>
    </row>
    <row r="4" spans="1:31" s="17" customFormat="1" ht="12.75" customHeight="1" x14ac:dyDescent="0.25">
      <c r="A4" s="11" t="s">
        <v>0</v>
      </c>
      <c r="B4" s="12"/>
      <c r="C4" s="13">
        <v>1998</v>
      </c>
      <c r="D4" s="13">
        <v>1999</v>
      </c>
      <c r="E4" s="13">
        <v>2000</v>
      </c>
      <c r="F4" s="13">
        <v>2001</v>
      </c>
      <c r="G4" s="13">
        <v>2002</v>
      </c>
      <c r="H4" s="14">
        <v>2003</v>
      </c>
      <c r="I4" s="14">
        <v>2004</v>
      </c>
      <c r="J4" s="15">
        <v>2005</v>
      </c>
      <c r="K4" s="15">
        <v>2006</v>
      </c>
      <c r="L4" s="16">
        <v>2007</v>
      </c>
      <c r="M4" s="16">
        <v>2008</v>
      </c>
      <c r="N4" s="16">
        <v>2009</v>
      </c>
      <c r="O4" s="16">
        <v>2010</v>
      </c>
      <c r="P4" s="16">
        <v>2011</v>
      </c>
      <c r="Q4" s="16">
        <v>2012</v>
      </c>
      <c r="R4" s="16">
        <v>2013</v>
      </c>
      <c r="S4" s="16">
        <v>2014</v>
      </c>
      <c r="T4" s="16">
        <v>2015</v>
      </c>
      <c r="U4" s="16">
        <v>2016</v>
      </c>
    </row>
    <row r="5" spans="1:31" ht="9.9499999999999993" customHeight="1" x14ac:dyDescent="0.25">
      <c r="A5" s="18"/>
      <c r="B5" s="19"/>
      <c r="C5" s="20"/>
      <c r="D5" s="20"/>
      <c r="E5" s="20"/>
      <c r="F5" s="20"/>
      <c r="G5" s="20"/>
      <c r="H5" s="21"/>
      <c r="I5" s="21"/>
      <c r="J5" s="21"/>
      <c r="K5" s="21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31" ht="9.9499999999999993" customHeight="1" x14ac:dyDescent="0.15">
      <c r="A6" s="22" t="s">
        <v>1</v>
      </c>
      <c r="B6" s="23"/>
      <c r="C6" s="24">
        <v>-980</v>
      </c>
      <c r="D6" s="24">
        <v>830</v>
      </c>
      <c r="E6" s="24">
        <v>217</v>
      </c>
      <c r="F6" s="24">
        <v>450</v>
      </c>
      <c r="G6" s="24">
        <v>435</v>
      </c>
      <c r="H6" s="25">
        <v>3465</v>
      </c>
      <c r="I6" s="25">
        <v>6239</v>
      </c>
      <c r="J6" s="25">
        <v>2360</v>
      </c>
      <c r="K6" s="25">
        <v>9141</v>
      </c>
      <c r="L6" s="24">
        <v>21914</v>
      </c>
      <c r="M6" s="24">
        <v>310.89373709600295</v>
      </c>
      <c r="N6" s="24">
        <v>-562.00611328543869</v>
      </c>
      <c r="O6" s="24">
        <v>25361.570108858854</v>
      </c>
      <c r="P6" s="24">
        <v>668.56013458754751</v>
      </c>
      <c r="Q6" s="24">
        <v>31172.0183</v>
      </c>
      <c r="R6" s="24">
        <v>-12680.709527000001</v>
      </c>
      <c r="S6" s="24">
        <v>-14821.765407999999</v>
      </c>
      <c r="T6" s="24">
        <v>-28099.747959</v>
      </c>
      <c r="U6" s="24">
        <v>2783.3951710000001</v>
      </c>
      <c r="V6" s="26"/>
    </row>
    <row r="7" spans="1:31" ht="9.9499999999999993" customHeight="1" x14ac:dyDescent="0.15">
      <c r="A7" s="27"/>
      <c r="B7" s="28" t="s">
        <v>2</v>
      </c>
      <c r="C7" s="29">
        <v>-330</v>
      </c>
      <c r="D7" s="29">
        <v>253</v>
      </c>
      <c r="E7" s="29">
        <v>63</v>
      </c>
      <c r="F7" s="29">
        <v>135</v>
      </c>
      <c r="G7" s="29">
        <v>128</v>
      </c>
      <c r="H7" s="29">
        <v>998</v>
      </c>
      <c r="I7" s="29">
        <v>1854</v>
      </c>
      <c r="J7" s="29">
        <v>767</v>
      </c>
      <c r="K7" s="29">
        <v>2861</v>
      </c>
      <c r="L7" s="29">
        <v>7070</v>
      </c>
      <c r="M7" s="29">
        <v>487.74</v>
      </c>
      <c r="N7" s="30">
        <v>-47.691000000000003</v>
      </c>
      <c r="O7" s="30">
        <v>9009.6650000000009</v>
      </c>
      <c r="P7" s="30">
        <v>329.31942008999863</v>
      </c>
      <c r="Q7" s="30">
        <v>11836.75068413</v>
      </c>
      <c r="R7" s="30">
        <v>-4270.0198259999997</v>
      </c>
      <c r="S7" s="30">
        <v>-5127.7415430000001</v>
      </c>
      <c r="T7" s="30">
        <v>-8918.2057559999994</v>
      </c>
      <c r="U7" s="30">
        <v>928.10250399999995</v>
      </c>
      <c r="V7" s="26"/>
    </row>
    <row r="8" spans="1:31" ht="9.9499999999999993" customHeight="1" x14ac:dyDescent="0.15">
      <c r="A8" s="22" t="s">
        <v>3</v>
      </c>
      <c r="B8" s="23"/>
      <c r="C8" s="24">
        <v>1242</v>
      </c>
      <c r="D8" s="24">
        <v>24</v>
      </c>
      <c r="E8" s="24">
        <v>-450</v>
      </c>
      <c r="F8" s="24">
        <v>-5</v>
      </c>
      <c r="G8" s="24">
        <v>236</v>
      </c>
      <c r="H8" s="24">
        <v>-2784</v>
      </c>
      <c r="I8" s="24">
        <v>-4353</v>
      </c>
      <c r="J8" s="24">
        <v>37</v>
      </c>
      <c r="K8" s="24">
        <v>-7000</v>
      </c>
      <c r="L8" s="24">
        <f>SUM(L9:L14)</f>
        <v>-17998</v>
      </c>
      <c r="M8" s="24">
        <v>4220.3606629039887</v>
      </c>
      <c r="N8" s="24">
        <v>1799.5499132854375</v>
      </c>
      <c r="O8" s="24">
        <v>-14701.665808858856</v>
      </c>
      <c r="P8" s="24">
        <v>5090.6426654124571</v>
      </c>
      <c r="Q8" s="24">
        <v>-18404.245600000002</v>
      </c>
      <c r="R8" s="24">
        <v>11882.290712999999</v>
      </c>
      <c r="S8" s="24">
        <v>16750.180175999998</v>
      </c>
      <c r="T8" s="24">
        <v>25526.214192000003</v>
      </c>
      <c r="U8" s="24">
        <v>-700.03673500000002</v>
      </c>
      <c r="V8" s="26"/>
    </row>
    <row r="9" spans="1:31" ht="9.9499999999999993" customHeight="1" x14ac:dyDescent="0.15">
      <c r="A9" s="22"/>
      <c r="B9" s="28" t="s">
        <v>4</v>
      </c>
      <c r="C9" s="29">
        <v>42</v>
      </c>
      <c r="D9" s="29">
        <v>-42</v>
      </c>
      <c r="E9" s="30" t="s">
        <v>5</v>
      </c>
      <c r="F9" s="30" t="s">
        <v>5</v>
      </c>
      <c r="G9" s="29">
        <v>170</v>
      </c>
      <c r="H9" s="29">
        <v>-170</v>
      </c>
      <c r="I9" s="30" t="s">
        <v>5</v>
      </c>
      <c r="J9" s="29">
        <v>2850</v>
      </c>
      <c r="K9" s="29">
        <v>-2850</v>
      </c>
      <c r="L9" s="30" t="s">
        <v>5</v>
      </c>
      <c r="M9" s="30">
        <v>5412.1</v>
      </c>
      <c r="N9" s="30">
        <v>-5412.1</v>
      </c>
      <c r="O9" s="30" t="s">
        <v>5</v>
      </c>
      <c r="P9" s="30" t="s">
        <v>5</v>
      </c>
      <c r="Q9" s="30" t="s">
        <v>5</v>
      </c>
      <c r="R9" s="30">
        <v>950</v>
      </c>
      <c r="S9" s="30">
        <v>8950</v>
      </c>
      <c r="T9" s="30">
        <v>20204.7</v>
      </c>
      <c r="U9" s="30">
        <v>-1375.909165</v>
      </c>
      <c r="V9" s="26"/>
    </row>
    <row r="10" spans="1:31" ht="9.9499999999999993" customHeight="1" x14ac:dyDescent="0.15">
      <c r="A10" s="31"/>
      <c r="B10" s="32" t="s">
        <v>6</v>
      </c>
      <c r="C10" s="29">
        <v>534</v>
      </c>
      <c r="D10" s="29">
        <v>-153</v>
      </c>
      <c r="E10" s="29">
        <v>59</v>
      </c>
      <c r="F10" s="29">
        <v>125</v>
      </c>
      <c r="G10" s="29">
        <v>-81</v>
      </c>
      <c r="H10" s="29">
        <v>-921</v>
      </c>
      <c r="I10" s="29">
        <v>-721</v>
      </c>
      <c r="J10" s="29">
        <v>-2821</v>
      </c>
      <c r="K10" s="29">
        <v>-5434</v>
      </c>
      <c r="L10" s="29">
        <v>-6751</v>
      </c>
      <c r="M10" s="29">
        <v>-6644.0899000000027</v>
      </c>
      <c r="N10" s="29">
        <v>2561.3859999999991</v>
      </c>
      <c r="O10" s="29">
        <v>-5719.9445999999971</v>
      </c>
      <c r="P10" s="29">
        <v>-5213.7061000000031</v>
      </c>
      <c r="Q10" s="29">
        <v>-7998.5450000000001</v>
      </c>
      <c r="R10" s="29">
        <v>3292.8784799999999</v>
      </c>
      <c r="S10" s="29">
        <v>158.26077600000008</v>
      </c>
      <c r="T10" s="29">
        <v>5793.3494289999999</v>
      </c>
      <c r="U10" s="29">
        <v>2227.4361690000001</v>
      </c>
      <c r="V10" s="26"/>
    </row>
    <row r="11" spans="1:31" ht="9.9499999999999993" customHeight="1" x14ac:dyDescent="0.15">
      <c r="A11" s="27"/>
      <c r="B11" s="33" t="s">
        <v>7</v>
      </c>
      <c r="C11" s="29">
        <v>365</v>
      </c>
      <c r="D11" s="29">
        <v>-119</v>
      </c>
      <c r="E11" s="29">
        <v>-961</v>
      </c>
      <c r="F11" s="29">
        <v>-480</v>
      </c>
      <c r="G11" s="29">
        <v>-114</v>
      </c>
      <c r="H11" s="29">
        <v>-2143</v>
      </c>
      <c r="I11" s="29">
        <v>-4158</v>
      </c>
      <c r="J11" s="29">
        <v>-623</v>
      </c>
      <c r="K11" s="29">
        <v>812</v>
      </c>
      <c r="L11" s="29">
        <v>-13393</v>
      </c>
      <c r="M11" s="29">
        <v>2828.7</v>
      </c>
      <c r="N11" s="29">
        <v>4508.8</v>
      </c>
      <c r="O11" s="29">
        <v>10444.897799999997</v>
      </c>
      <c r="P11" s="29">
        <v>-9904.3999999999978</v>
      </c>
      <c r="Q11" s="29">
        <v>-7224.5</v>
      </c>
      <c r="R11" s="29">
        <v>-1298.7</v>
      </c>
      <c r="S11" s="29">
        <v>3938.3</v>
      </c>
      <c r="T11" s="29">
        <v>-4434.5680000000002</v>
      </c>
      <c r="U11" s="29">
        <v>-1169.8050000000001</v>
      </c>
      <c r="V11" s="26"/>
    </row>
    <row r="12" spans="1:31" ht="9.9499999999999993" customHeight="1" x14ac:dyDescent="0.15">
      <c r="A12" s="27"/>
      <c r="B12" s="33" t="s">
        <v>8</v>
      </c>
      <c r="C12" s="30" t="s">
        <v>5</v>
      </c>
      <c r="D12" s="30" t="s">
        <v>5</v>
      </c>
      <c r="E12" s="29">
        <v>-32</v>
      </c>
      <c r="F12" s="29">
        <v>-7</v>
      </c>
      <c r="G12" s="29">
        <v>-26</v>
      </c>
      <c r="H12" s="29">
        <v>65</v>
      </c>
      <c r="I12" s="29">
        <v>-52</v>
      </c>
      <c r="J12" s="29">
        <v>-8</v>
      </c>
      <c r="K12" s="29">
        <v>-188</v>
      </c>
      <c r="L12" s="29">
        <v>227</v>
      </c>
      <c r="M12" s="29">
        <v>-2.9999999999997726</v>
      </c>
      <c r="N12" s="29">
        <v>-819.2</v>
      </c>
      <c r="O12" s="29">
        <v>163.20000000000005</v>
      </c>
      <c r="P12" s="29">
        <v>558.9</v>
      </c>
      <c r="Q12" s="29">
        <v>-374.9</v>
      </c>
      <c r="R12" s="29">
        <v>-2601.8000000000002</v>
      </c>
      <c r="S12" s="29">
        <v>2080.444</v>
      </c>
      <c r="T12" s="29">
        <v>741.38563199999999</v>
      </c>
      <c r="U12" s="29">
        <v>-1822.2846320000001</v>
      </c>
      <c r="V12" s="26"/>
    </row>
    <row r="13" spans="1:31" ht="9.9499999999999993" customHeight="1" x14ac:dyDescent="0.15">
      <c r="A13" s="27"/>
      <c r="B13" s="33" t="s">
        <v>9</v>
      </c>
      <c r="C13" s="30"/>
      <c r="D13" s="30"/>
      <c r="E13" s="29"/>
      <c r="F13" s="30" t="s">
        <v>5</v>
      </c>
      <c r="G13" s="30" t="s">
        <v>5</v>
      </c>
      <c r="H13" s="30" t="s">
        <v>5</v>
      </c>
      <c r="I13" s="30" t="s">
        <v>5</v>
      </c>
      <c r="J13" s="30" t="s">
        <v>5</v>
      </c>
      <c r="K13" s="30" t="s">
        <v>5</v>
      </c>
      <c r="L13" s="30" t="s">
        <v>5</v>
      </c>
      <c r="M13" s="30" t="s">
        <v>5</v>
      </c>
      <c r="N13" s="30" t="s">
        <v>5</v>
      </c>
      <c r="O13" s="29">
        <v>-20787.600000000006</v>
      </c>
      <c r="P13" s="29">
        <v>17150.699999999997</v>
      </c>
      <c r="Q13" s="29">
        <v>-5611</v>
      </c>
      <c r="R13" s="29">
        <v>9247.9</v>
      </c>
      <c r="S13" s="30" t="s">
        <v>5</v>
      </c>
      <c r="T13" s="30">
        <v>-840.3</v>
      </c>
      <c r="U13" s="30">
        <v>840.3</v>
      </c>
      <c r="V13" s="26"/>
    </row>
    <row r="14" spans="1:31" ht="9.9499999999999993" customHeight="1" x14ac:dyDescent="0.15">
      <c r="A14" s="27"/>
      <c r="B14" s="33" t="s">
        <v>10</v>
      </c>
      <c r="C14" s="29">
        <v>301</v>
      </c>
      <c r="D14" s="29">
        <v>338</v>
      </c>
      <c r="E14" s="29">
        <v>484</v>
      </c>
      <c r="F14" s="29">
        <v>357</v>
      </c>
      <c r="G14" s="29">
        <v>287</v>
      </c>
      <c r="H14" s="29">
        <v>385</v>
      </c>
      <c r="I14" s="29">
        <v>578</v>
      </c>
      <c r="J14" s="29">
        <v>639</v>
      </c>
      <c r="K14" s="29">
        <v>660</v>
      </c>
      <c r="L14" s="29">
        <v>1919</v>
      </c>
      <c r="M14" s="29">
        <v>2626.6505629039912</v>
      </c>
      <c r="N14" s="29">
        <v>960.66391328543853</v>
      </c>
      <c r="O14" s="29">
        <v>1197.7809911411496</v>
      </c>
      <c r="P14" s="29">
        <v>2499.1487654124612</v>
      </c>
      <c r="Q14" s="29">
        <v>2804.6993999999981</v>
      </c>
      <c r="R14" s="29">
        <v>2292.0122329999999</v>
      </c>
      <c r="S14" s="29">
        <v>1623.1754000000001</v>
      </c>
      <c r="T14" s="29">
        <v>4061.6471310000002</v>
      </c>
      <c r="U14" s="29">
        <v>600.22589300000004</v>
      </c>
      <c r="V14" s="26"/>
    </row>
    <row r="15" spans="1:31" ht="9.9499999999999993" customHeight="1" x14ac:dyDescent="0.15">
      <c r="A15" s="18" t="s">
        <v>11</v>
      </c>
      <c r="B15" s="28"/>
      <c r="C15" s="24">
        <v>262</v>
      </c>
      <c r="D15" s="24">
        <v>854</v>
      </c>
      <c r="E15" s="24">
        <v>-233</v>
      </c>
      <c r="F15" s="24">
        <v>445</v>
      </c>
      <c r="G15" s="24">
        <v>672</v>
      </c>
      <c r="H15" s="24">
        <v>682</v>
      </c>
      <c r="I15" s="24">
        <v>1886</v>
      </c>
      <c r="J15" s="24">
        <v>2397</v>
      </c>
      <c r="K15" s="24">
        <v>2140</v>
      </c>
      <c r="L15" s="24">
        <f>+L6+L8</f>
        <v>3916</v>
      </c>
      <c r="M15" s="24">
        <f>+M6+M8</f>
        <v>4531.2543999999916</v>
      </c>
      <c r="N15" s="24">
        <f t="shared" ref="N15:U15" si="0">+N6+N8</f>
        <v>1237.5437999999988</v>
      </c>
      <c r="O15" s="24">
        <f t="shared" si="0"/>
        <v>10659.904299999998</v>
      </c>
      <c r="P15" s="24">
        <f t="shared" si="0"/>
        <v>5759.2028000000046</v>
      </c>
      <c r="Q15" s="24">
        <f t="shared" si="0"/>
        <v>12767.772699999998</v>
      </c>
      <c r="R15" s="24">
        <f t="shared" si="0"/>
        <v>-798.41881400000239</v>
      </c>
      <c r="S15" s="24">
        <f t="shared" si="0"/>
        <v>1928.4147679999987</v>
      </c>
      <c r="T15" s="24">
        <f t="shared" si="0"/>
        <v>-2573.5337669999972</v>
      </c>
      <c r="U15" s="24">
        <f t="shared" si="0"/>
        <v>2083.358436</v>
      </c>
      <c r="V15" s="26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ht="9.9499999999999993" customHeight="1" x14ac:dyDescent="0.15">
      <c r="A16" s="27"/>
      <c r="B16" s="28" t="s">
        <v>12</v>
      </c>
      <c r="C16" s="29">
        <v>5.5030455786599486</v>
      </c>
      <c r="D16" s="29">
        <v>16.981883336651403</v>
      </c>
      <c r="E16" s="29">
        <v>-4</v>
      </c>
      <c r="F16" s="29">
        <v>7.8869999999999996</v>
      </c>
      <c r="G16" s="29">
        <v>11</v>
      </c>
      <c r="H16" s="29">
        <v>10.1</v>
      </c>
      <c r="I16" s="35">
        <v>25.3</v>
      </c>
      <c r="J16" s="35">
        <v>25.7</v>
      </c>
      <c r="K16" s="35">
        <v>18.3</v>
      </c>
      <c r="L16" s="35">
        <v>28.2</v>
      </c>
      <c r="M16" s="35">
        <v>25.49</v>
      </c>
      <c r="N16" s="35">
        <v>5.5469073179956752</v>
      </c>
      <c r="O16" s="35">
        <v>45.268690950053639</v>
      </c>
      <c r="P16" s="35">
        <v>16.835871663835643</v>
      </c>
      <c r="Q16" s="35">
        <v>31.945666772105664</v>
      </c>
      <c r="R16" s="35">
        <v>-1.5140220826979078</v>
      </c>
      <c r="S16" s="35">
        <v>3.7130217643383201</v>
      </c>
      <c r="T16" s="35">
        <v>-4.7777522826698338</v>
      </c>
      <c r="U16" s="35">
        <v>4.0618073801333088</v>
      </c>
      <c r="V16" s="26"/>
      <c r="W16" s="34"/>
      <c r="X16" s="34"/>
      <c r="Y16" s="34"/>
      <c r="Z16" s="34"/>
      <c r="AA16" s="34"/>
      <c r="AB16" s="34"/>
      <c r="AC16" s="34"/>
    </row>
    <row r="17" spans="1:32" ht="9.9499999999999993" customHeight="1" x14ac:dyDescent="0.15">
      <c r="A17" s="27"/>
      <c r="B17" s="28" t="s">
        <v>13</v>
      </c>
      <c r="C17" s="29">
        <v>12.5</v>
      </c>
      <c r="D17" s="29">
        <v>6.6918570853641945</v>
      </c>
      <c r="E17" s="29">
        <v>5.9619857918229657</v>
      </c>
      <c r="F17" s="29">
        <v>3.1739999999999999</v>
      </c>
      <c r="G17" s="29">
        <v>15.8</v>
      </c>
      <c r="H17" s="29">
        <v>7.4</v>
      </c>
      <c r="I17" s="35">
        <v>18.8</v>
      </c>
      <c r="J17" s="35">
        <v>28.3</v>
      </c>
      <c r="K17" s="35">
        <v>17.2</v>
      </c>
      <c r="L17" s="35">
        <v>24.6</v>
      </c>
      <c r="M17" s="35">
        <v>48.490263381052401</v>
      </c>
      <c r="N17" s="35">
        <v>-3.9986119558000439</v>
      </c>
      <c r="O17" s="35">
        <v>26.463715225827443</v>
      </c>
      <c r="P17" s="35">
        <v>35.649678227539681</v>
      </c>
      <c r="Q17" s="35">
        <v>26.978358312652318</v>
      </c>
      <c r="R17" s="35">
        <v>22.451224326035145</v>
      </c>
      <c r="S17" s="35">
        <v>-8.5192535764767605</v>
      </c>
      <c r="T17" s="35">
        <v>-4.2540019175994033</v>
      </c>
      <c r="U17" s="35">
        <v>4.256694035011277</v>
      </c>
    </row>
    <row r="18" spans="1:32" ht="9.9499999999999993" customHeight="1" x14ac:dyDescent="0.15">
      <c r="A18" s="18"/>
      <c r="B18" s="19" t="s">
        <v>14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32" ht="9.9499999999999993" customHeight="1" x14ac:dyDescent="0.15">
      <c r="A19" s="22"/>
      <c r="B19" s="36" t="s">
        <v>15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32" ht="9.9499999999999993" customHeight="1" x14ac:dyDescent="0.15">
      <c r="A20" s="22"/>
      <c r="B20" s="28" t="s">
        <v>16</v>
      </c>
      <c r="C20" s="30">
        <v>42</v>
      </c>
      <c r="D20" s="30" t="s">
        <v>5</v>
      </c>
      <c r="E20" s="30" t="s">
        <v>5</v>
      </c>
      <c r="F20" s="30" t="s">
        <v>5</v>
      </c>
      <c r="G20" s="30">
        <v>170</v>
      </c>
      <c r="H20" s="30" t="s">
        <v>5</v>
      </c>
      <c r="I20" s="30" t="s">
        <v>5</v>
      </c>
      <c r="J20" s="30">
        <v>2850</v>
      </c>
      <c r="K20" s="30" t="s">
        <v>5</v>
      </c>
      <c r="L20" s="30" t="s">
        <v>5</v>
      </c>
      <c r="M20" s="30">
        <v>5412.1092000000008</v>
      </c>
      <c r="N20" s="30" t="s">
        <v>5</v>
      </c>
      <c r="O20" s="30" t="s">
        <v>5</v>
      </c>
      <c r="P20" s="30" t="s">
        <v>5</v>
      </c>
      <c r="Q20" s="30" t="s">
        <v>5</v>
      </c>
      <c r="R20" s="30">
        <v>950</v>
      </c>
      <c r="S20" s="30">
        <v>9900</v>
      </c>
      <c r="T20" s="30">
        <v>30104.7</v>
      </c>
      <c r="U20" s="30">
        <v>28728.799999999999</v>
      </c>
    </row>
    <row r="21" spans="1:32" ht="9.9499999999999993" customHeight="1" x14ac:dyDescent="0.15">
      <c r="A21" s="22"/>
      <c r="B21" s="28" t="s">
        <v>17</v>
      </c>
      <c r="C21" s="30">
        <v>225</v>
      </c>
      <c r="D21" s="30">
        <v>378</v>
      </c>
      <c r="E21" s="30">
        <v>319</v>
      </c>
      <c r="F21" s="30">
        <v>194</v>
      </c>
      <c r="G21" s="30">
        <v>275</v>
      </c>
      <c r="H21" s="30">
        <v>1196</v>
      </c>
      <c r="I21" s="30">
        <v>1918</v>
      </c>
      <c r="J21" s="30">
        <v>4738</v>
      </c>
      <c r="K21" s="30">
        <v>10172</v>
      </c>
      <c r="L21" s="30">
        <v>16924</v>
      </c>
      <c r="M21" s="30">
        <v>23567.8835</v>
      </c>
      <c r="N21" s="30">
        <v>21006.497499999998</v>
      </c>
      <c r="O21" s="30">
        <v>26726.4421</v>
      </c>
      <c r="P21" s="30">
        <v>31940.148200000003</v>
      </c>
      <c r="Q21" s="30">
        <v>39938.693200000002</v>
      </c>
      <c r="R21" s="30">
        <v>36645.814768999997</v>
      </c>
      <c r="S21" s="30">
        <v>36487.553993000001</v>
      </c>
      <c r="T21" s="30">
        <v>30694.204564</v>
      </c>
      <c r="U21" s="30">
        <v>28466.768395999999</v>
      </c>
    </row>
    <row r="22" spans="1:32" ht="9.9499999999999993" customHeight="1" x14ac:dyDescent="0.15">
      <c r="A22" s="27"/>
      <c r="B22" s="28" t="s">
        <v>18</v>
      </c>
      <c r="C22" s="30">
        <v>280</v>
      </c>
      <c r="D22" s="30">
        <v>399</v>
      </c>
      <c r="E22" s="30">
        <v>1360</v>
      </c>
      <c r="F22" s="30">
        <v>1840</v>
      </c>
      <c r="G22" s="30">
        <v>1944</v>
      </c>
      <c r="H22" s="30">
        <v>4097</v>
      </c>
      <c r="I22" s="30">
        <v>8255</v>
      </c>
      <c r="J22" s="30">
        <v>8877</v>
      </c>
      <c r="K22" s="30">
        <v>8066</v>
      </c>
      <c r="L22" s="30">
        <v>21458</v>
      </c>
      <c r="M22" s="30">
        <v>18669.023499999999</v>
      </c>
      <c r="N22" s="30">
        <v>14120.7</v>
      </c>
      <c r="O22" s="30">
        <v>3687.2877999999996</v>
      </c>
      <c r="P22" s="30">
        <v>13580.2</v>
      </c>
      <c r="Q22" s="30">
        <v>20804.700000000004</v>
      </c>
      <c r="R22" s="30">
        <v>22103.423855000001</v>
      </c>
      <c r="S22" s="30">
        <v>18202.413084</v>
      </c>
      <c r="T22" s="30">
        <v>22789.936720000002</v>
      </c>
      <c r="U22" s="30">
        <v>23756.618470000001</v>
      </c>
    </row>
    <row r="23" spans="1:32" ht="9.9499999999999993" customHeight="1" x14ac:dyDescent="0.15">
      <c r="A23" s="27"/>
      <c r="B23" s="28" t="s">
        <v>19</v>
      </c>
      <c r="C23" s="30" t="s">
        <v>5</v>
      </c>
      <c r="D23" s="30" t="s">
        <v>5</v>
      </c>
      <c r="E23" s="30">
        <v>32</v>
      </c>
      <c r="F23" s="30">
        <v>39</v>
      </c>
      <c r="G23" s="30">
        <v>65</v>
      </c>
      <c r="H23" s="30" t="s">
        <v>5</v>
      </c>
      <c r="I23" s="30">
        <v>52</v>
      </c>
      <c r="J23" s="30">
        <v>60</v>
      </c>
      <c r="K23" s="30">
        <v>247</v>
      </c>
      <c r="L23" s="30">
        <v>20</v>
      </c>
      <c r="M23" s="30">
        <v>23</v>
      </c>
      <c r="N23" s="30">
        <v>842.2</v>
      </c>
      <c r="O23" s="30">
        <v>679</v>
      </c>
      <c r="P23" s="30">
        <v>120.1</v>
      </c>
      <c r="Q23" s="30">
        <v>495</v>
      </c>
      <c r="R23" s="30">
        <v>3096.8</v>
      </c>
      <c r="S23" s="30">
        <v>1016.3560000000002</v>
      </c>
      <c r="T23" s="30">
        <v>274.97036800000001</v>
      </c>
      <c r="U23" s="30">
        <v>2097.2550000000001</v>
      </c>
    </row>
    <row r="24" spans="1:32" ht="9.9499999999999993" customHeight="1" x14ac:dyDescent="0.15">
      <c r="A24" s="27"/>
      <c r="B24" s="28" t="s">
        <v>20</v>
      </c>
      <c r="C24" s="30"/>
      <c r="D24" s="30"/>
      <c r="E24" s="30" t="s">
        <v>5</v>
      </c>
      <c r="F24" s="30" t="s">
        <v>5</v>
      </c>
      <c r="G24" s="30" t="s">
        <v>5</v>
      </c>
      <c r="H24" s="30" t="s">
        <v>5</v>
      </c>
      <c r="I24" s="30" t="s">
        <v>5</v>
      </c>
      <c r="J24" s="30" t="s">
        <v>5</v>
      </c>
      <c r="K24" s="30" t="s">
        <v>5</v>
      </c>
      <c r="L24" s="30" t="s">
        <v>5</v>
      </c>
      <c r="M24" s="30" t="s">
        <v>5</v>
      </c>
      <c r="N24" s="30" t="s">
        <v>5</v>
      </c>
      <c r="O24" s="30">
        <v>20787.599999999999</v>
      </c>
      <c r="P24" s="30">
        <v>3636.9</v>
      </c>
      <c r="Q24" s="30">
        <v>9247.9</v>
      </c>
      <c r="R24" s="30" t="s">
        <v>5</v>
      </c>
      <c r="S24" s="30" t="s">
        <v>5</v>
      </c>
      <c r="T24" s="30">
        <v>840.3</v>
      </c>
      <c r="U24" s="30" t="s">
        <v>5</v>
      </c>
      <c r="W24" s="34"/>
    </row>
    <row r="25" spans="1:32" ht="9.9499999999999993" customHeight="1" x14ac:dyDescent="0.15">
      <c r="A25" s="27"/>
      <c r="B25" s="28" t="s">
        <v>21</v>
      </c>
      <c r="C25" s="30">
        <v>5023</v>
      </c>
      <c r="D25" s="30">
        <v>5876</v>
      </c>
      <c r="E25" s="30">
        <v>5642</v>
      </c>
      <c r="F25" s="30">
        <v>6087</v>
      </c>
      <c r="G25" s="30">
        <v>6759</v>
      </c>
      <c r="H25" s="30">
        <v>7441</v>
      </c>
      <c r="I25" s="30">
        <v>9327</v>
      </c>
      <c r="J25" s="30">
        <v>11724</v>
      </c>
      <c r="K25" s="30">
        <v>13864</v>
      </c>
      <c r="L25" s="30">
        <v>17779</v>
      </c>
      <c r="M25" s="30">
        <v>22310.518799999998</v>
      </c>
      <c r="N25" s="30">
        <v>23548.062600000001</v>
      </c>
      <c r="O25" s="30">
        <v>34207.966899999999</v>
      </c>
      <c r="P25" s="30">
        <v>39967.169699999999</v>
      </c>
      <c r="Q25" s="30">
        <v>52734.951699999998</v>
      </c>
      <c r="R25" s="30">
        <v>51936.532902999999</v>
      </c>
      <c r="S25" s="30">
        <v>53864.947673000002</v>
      </c>
      <c r="T25" s="30">
        <v>51291.413906000002</v>
      </c>
      <c r="U25" s="30">
        <v>53374.772341999997</v>
      </c>
    </row>
    <row r="26" spans="1:32" ht="6" customHeight="1" x14ac:dyDescent="0.15">
      <c r="A26" s="37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32" ht="8.25" customHeight="1" x14ac:dyDescent="0.15">
      <c r="A27" s="40" t="s">
        <v>30</v>
      </c>
      <c r="B27" s="27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41"/>
      <c r="T27" s="41"/>
      <c r="U27" s="41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ht="9" customHeight="1" x14ac:dyDescent="0.25">
      <c r="A28" s="27" t="s">
        <v>22</v>
      </c>
      <c r="B28" s="52" t="s">
        <v>23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1:32" x14ac:dyDescent="0.25">
      <c r="A29" s="43" t="s">
        <v>24</v>
      </c>
      <c r="B29" s="53" t="s">
        <v>25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32" ht="7.5" customHeight="1" x14ac:dyDescent="0.25">
      <c r="A30" s="44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4" spans="12:50" x14ac:dyDescent="0.25">
      <c r="L34" s="45"/>
      <c r="M34" s="45"/>
    </row>
    <row r="36" spans="12:50" x14ac:dyDescent="0.25">
      <c r="Q36" s="46"/>
      <c r="R36" s="46"/>
      <c r="S36" s="46"/>
      <c r="T36" s="46"/>
      <c r="U36" s="46"/>
      <c r="V36" s="46"/>
      <c r="W36" s="46"/>
    </row>
    <row r="37" spans="12:50" x14ac:dyDescent="0.25">
      <c r="Q37" s="46"/>
      <c r="R37" s="46"/>
      <c r="S37" s="46"/>
      <c r="T37" s="46"/>
      <c r="U37" s="46"/>
      <c r="V37" s="46"/>
      <c r="W37" s="46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</row>
    <row r="38" spans="12:50" x14ac:dyDescent="0.25"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7"/>
      <c r="AW38" s="47"/>
      <c r="AX38" s="47"/>
    </row>
    <row r="39" spans="12:50" x14ac:dyDescent="0.25"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7"/>
      <c r="AW39" s="47"/>
      <c r="AX39" s="47"/>
    </row>
    <row r="40" spans="12:50" x14ac:dyDescent="0.25"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7"/>
      <c r="AW40" s="47"/>
      <c r="AX40" s="47"/>
    </row>
    <row r="41" spans="12:50" x14ac:dyDescent="0.25">
      <c r="Q41" s="46"/>
      <c r="R41" s="46"/>
      <c r="S41" s="46"/>
      <c r="T41" s="46"/>
      <c r="U41" s="46"/>
      <c r="Z41" s="48"/>
      <c r="AA41" s="46">
        <f t="shared" ref="AA41:AS41" si="1">+C4</f>
        <v>1998</v>
      </c>
      <c r="AB41" s="46">
        <f t="shared" si="1"/>
        <v>1999</v>
      </c>
      <c r="AC41" s="46">
        <f t="shared" si="1"/>
        <v>2000</v>
      </c>
      <c r="AD41" s="46">
        <f t="shared" si="1"/>
        <v>2001</v>
      </c>
      <c r="AE41" s="46">
        <f t="shared" si="1"/>
        <v>2002</v>
      </c>
      <c r="AF41" s="46">
        <f t="shared" si="1"/>
        <v>2003</v>
      </c>
      <c r="AG41" s="46">
        <f t="shared" si="1"/>
        <v>2004</v>
      </c>
      <c r="AH41" s="46">
        <f t="shared" si="1"/>
        <v>2005</v>
      </c>
      <c r="AI41" s="46">
        <f t="shared" si="1"/>
        <v>2006</v>
      </c>
      <c r="AJ41" s="46">
        <f t="shared" si="1"/>
        <v>2007</v>
      </c>
      <c r="AK41" s="46">
        <f t="shared" si="1"/>
        <v>2008</v>
      </c>
      <c r="AL41" s="46">
        <f t="shared" si="1"/>
        <v>2009</v>
      </c>
      <c r="AM41" s="46">
        <f t="shared" si="1"/>
        <v>2010</v>
      </c>
      <c r="AN41" s="46">
        <f t="shared" si="1"/>
        <v>2011</v>
      </c>
      <c r="AO41" s="46">
        <f t="shared" si="1"/>
        <v>2012</v>
      </c>
      <c r="AP41" s="46">
        <f t="shared" si="1"/>
        <v>2013</v>
      </c>
      <c r="AQ41" s="46">
        <f t="shared" si="1"/>
        <v>2014</v>
      </c>
      <c r="AR41" s="46">
        <f t="shared" si="1"/>
        <v>2015</v>
      </c>
      <c r="AS41" s="46">
        <f t="shared" si="1"/>
        <v>2016</v>
      </c>
      <c r="AT41" s="46"/>
      <c r="AU41" s="46"/>
      <c r="AV41" s="47"/>
      <c r="AW41" s="47"/>
      <c r="AX41" s="47"/>
    </row>
    <row r="42" spans="12:50" x14ac:dyDescent="0.25">
      <c r="Q42" s="46"/>
      <c r="R42" s="46"/>
      <c r="S42" s="46"/>
      <c r="T42" s="46"/>
      <c r="U42" s="46"/>
      <c r="Z42" s="48" t="s">
        <v>27</v>
      </c>
      <c r="AA42" s="48">
        <f t="shared" ref="AA42:AS42" si="2">+C6</f>
        <v>-980</v>
      </c>
      <c r="AB42" s="48">
        <f t="shared" si="2"/>
        <v>830</v>
      </c>
      <c r="AC42" s="48">
        <f t="shared" si="2"/>
        <v>217</v>
      </c>
      <c r="AD42" s="48">
        <f t="shared" si="2"/>
        <v>450</v>
      </c>
      <c r="AE42" s="48">
        <f t="shared" si="2"/>
        <v>435</v>
      </c>
      <c r="AF42" s="48">
        <f t="shared" si="2"/>
        <v>3465</v>
      </c>
      <c r="AG42" s="48">
        <f t="shared" si="2"/>
        <v>6239</v>
      </c>
      <c r="AH42" s="48">
        <f t="shared" si="2"/>
        <v>2360</v>
      </c>
      <c r="AI42" s="48">
        <f t="shared" si="2"/>
        <v>9141</v>
      </c>
      <c r="AJ42" s="48">
        <f t="shared" si="2"/>
        <v>21914</v>
      </c>
      <c r="AK42" s="48">
        <f t="shared" si="2"/>
        <v>310.89373709600295</v>
      </c>
      <c r="AL42" s="48">
        <f t="shared" si="2"/>
        <v>-562.00611328543869</v>
      </c>
      <c r="AM42" s="48">
        <f t="shared" si="2"/>
        <v>25361.570108858854</v>
      </c>
      <c r="AN42" s="48">
        <f t="shared" si="2"/>
        <v>668.56013458754751</v>
      </c>
      <c r="AO42" s="48">
        <f t="shared" si="2"/>
        <v>31172.0183</v>
      </c>
      <c r="AP42" s="48">
        <f t="shared" si="2"/>
        <v>-12680.709527000001</v>
      </c>
      <c r="AQ42" s="48">
        <f t="shared" si="2"/>
        <v>-14821.765407999999</v>
      </c>
      <c r="AR42" s="48">
        <f t="shared" si="2"/>
        <v>-28099.747959</v>
      </c>
      <c r="AS42" s="48">
        <f t="shared" si="2"/>
        <v>2783.3951710000001</v>
      </c>
      <c r="AT42" s="46"/>
      <c r="AU42" s="46"/>
      <c r="AV42" s="47"/>
      <c r="AW42" s="47"/>
      <c r="AX42" s="47"/>
    </row>
    <row r="43" spans="12:50" x14ac:dyDescent="0.25">
      <c r="Q43" s="46"/>
      <c r="R43" s="46"/>
      <c r="S43" s="46"/>
      <c r="T43" s="46"/>
      <c r="U43" s="46"/>
      <c r="Z43" s="46" t="s">
        <v>28</v>
      </c>
      <c r="AA43" s="48">
        <f t="shared" ref="AA43:AS43" si="3">+C8</f>
        <v>1242</v>
      </c>
      <c r="AB43" s="48">
        <f t="shared" si="3"/>
        <v>24</v>
      </c>
      <c r="AC43" s="48">
        <f t="shared" si="3"/>
        <v>-450</v>
      </c>
      <c r="AD43" s="48">
        <f t="shared" si="3"/>
        <v>-5</v>
      </c>
      <c r="AE43" s="48">
        <f t="shared" si="3"/>
        <v>236</v>
      </c>
      <c r="AF43" s="48">
        <f t="shared" si="3"/>
        <v>-2784</v>
      </c>
      <c r="AG43" s="48">
        <f t="shared" si="3"/>
        <v>-4353</v>
      </c>
      <c r="AH43" s="48">
        <f t="shared" si="3"/>
        <v>37</v>
      </c>
      <c r="AI43" s="48">
        <f t="shared" si="3"/>
        <v>-7000</v>
      </c>
      <c r="AJ43" s="48">
        <f t="shared" si="3"/>
        <v>-17998</v>
      </c>
      <c r="AK43" s="48">
        <f t="shared" si="3"/>
        <v>4220.3606629039887</v>
      </c>
      <c r="AL43" s="48">
        <f t="shared" si="3"/>
        <v>1799.5499132854375</v>
      </c>
      <c r="AM43" s="48">
        <f t="shared" si="3"/>
        <v>-14701.665808858856</v>
      </c>
      <c r="AN43" s="48">
        <f t="shared" si="3"/>
        <v>5090.6426654124571</v>
      </c>
      <c r="AO43" s="48">
        <f t="shared" si="3"/>
        <v>-18404.245600000002</v>
      </c>
      <c r="AP43" s="48">
        <f t="shared" si="3"/>
        <v>11882.290712999999</v>
      </c>
      <c r="AQ43" s="48">
        <f t="shared" si="3"/>
        <v>16750.180175999998</v>
      </c>
      <c r="AR43" s="48">
        <f t="shared" si="3"/>
        <v>25526.214192000003</v>
      </c>
      <c r="AS43" s="48">
        <f t="shared" si="3"/>
        <v>-700.03673500000002</v>
      </c>
      <c r="AT43" s="46"/>
      <c r="AU43" s="46"/>
      <c r="AV43" s="47"/>
      <c r="AW43" s="47"/>
      <c r="AX43" s="47"/>
    </row>
    <row r="44" spans="12:50" x14ac:dyDescent="0.25">
      <c r="Q44" s="46"/>
      <c r="R44" s="46"/>
      <c r="S44" s="46"/>
      <c r="T44" s="46"/>
      <c r="U44" s="46"/>
      <c r="V44" s="46"/>
      <c r="W44" s="46"/>
      <c r="X44" s="46"/>
      <c r="Y44" s="46"/>
      <c r="Z44" s="48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7"/>
      <c r="AW44" s="47"/>
      <c r="AX44" s="47"/>
    </row>
    <row r="45" spans="12:50" x14ac:dyDescent="0.25">
      <c r="Q45" s="46"/>
      <c r="R45" s="46"/>
      <c r="S45" s="46"/>
      <c r="T45" s="46"/>
      <c r="U45" s="46"/>
      <c r="V45" s="46"/>
      <c r="W45" s="46"/>
      <c r="X45" s="46"/>
      <c r="Y45" s="46"/>
      <c r="Z45" s="48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7"/>
      <c r="AW45" s="47"/>
      <c r="AX45" s="47"/>
    </row>
    <row r="46" spans="12:50" x14ac:dyDescent="0.25"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7"/>
      <c r="AW46" s="47"/>
      <c r="AX46" s="47"/>
    </row>
    <row r="47" spans="12:50" x14ac:dyDescent="0.25"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</row>
    <row r="48" spans="12:50" x14ac:dyDescent="0.25"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</row>
    <row r="49" spans="1:47" x14ac:dyDescent="0.25"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</row>
    <row r="52" spans="1:47" x14ac:dyDescent="0.25">
      <c r="S52" s="49"/>
      <c r="T52" s="49"/>
      <c r="U52" s="49"/>
    </row>
    <row r="57" spans="1:47" x14ac:dyDescent="0.1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1:47" x14ac:dyDescent="0.1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</row>
    <row r="59" spans="1:47" x14ac:dyDescent="0.1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1"/>
      <c r="L59" s="50"/>
      <c r="M59" s="50"/>
      <c r="N59" s="50"/>
      <c r="O59" s="50"/>
      <c r="P59" s="50"/>
      <c r="Q59" s="50"/>
      <c r="R59" s="50"/>
    </row>
    <row r="60" spans="1:47" x14ac:dyDescent="0.1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1"/>
      <c r="N60" s="50"/>
      <c r="O60" s="50"/>
      <c r="P60" s="50"/>
      <c r="Q60" s="50"/>
      <c r="R60" s="50"/>
    </row>
    <row r="61" spans="1:47" x14ac:dyDescent="0.1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1"/>
      <c r="N61" s="50"/>
      <c r="O61" s="50"/>
      <c r="P61" s="50"/>
      <c r="Q61" s="50"/>
      <c r="R61" s="50"/>
    </row>
    <row r="62" spans="1:47" x14ac:dyDescent="0.1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1"/>
      <c r="N62" s="50"/>
      <c r="O62" s="50"/>
      <c r="P62" s="50"/>
      <c r="Q62" s="50"/>
      <c r="R62" s="50"/>
    </row>
    <row r="63" spans="1:47" x14ac:dyDescent="0.1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1"/>
      <c r="N63" s="50"/>
      <c r="O63" s="50"/>
      <c r="P63" s="50"/>
      <c r="Q63" s="50"/>
      <c r="R63" s="50"/>
    </row>
    <row r="64" spans="1:47" x14ac:dyDescent="0.1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1"/>
      <c r="N64" s="50"/>
      <c r="O64" s="50"/>
      <c r="P64" s="50"/>
      <c r="Q64" s="50"/>
      <c r="R64" s="50"/>
    </row>
    <row r="65" spans="1:18" x14ac:dyDescent="0.1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1"/>
      <c r="N65" s="50"/>
      <c r="O65" s="50"/>
      <c r="P65" s="50"/>
      <c r="Q65" s="50"/>
      <c r="R65" s="50"/>
    </row>
    <row r="66" spans="1:18" x14ac:dyDescent="0.1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1"/>
      <c r="N66" s="50"/>
      <c r="O66" s="50"/>
      <c r="P66" s="50"/>
      <c r="Q66" s="50"/>
      <c r="R66" s="50"/>
    </row>
    <row r="67" spans="1:18" x14ac:dyDescent="0.1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1"/>
      <c r="N67" s="50"/>
      <c r="O67" s="50"/>
      <c r="P67" s="50"/>
      <c r="Q67" s="50"/>
      <c r="R67" s="50"/>
    </row>
    <row r="68" spans="1:18" x14ac:dyDescent="0.1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1"/>
      <c r="N68" s="50"/>
      <c r="O68" s="50"/>
      <c r="P68" s="50"/>
      <c r="Q68" s="50"/>
      <c r="R68" s="50"/>
    </row>
    <row r="69" spans="1:18" x14ac:dyDescent="0.1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1"/>
      <c r="N69" s="50"/>
      <c r="O69" s="50"/>
      <c r="P69" s="50"/>
      <c r="Q69" s="50"/>
      <c r="R69" s="50"/>
    </row>
    <row r="70" spans="1:18" x14ac:dyDescent="0.1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1"/>
      <c r="N70" s="50"/>
      <c r="O70" s="50"/>
      <c r="P70" s="50"/>
      <c r="Q70" s="50"/>
      <c r="R70" s="50"/>
    </row>
    <row r="71" spans="1:18" x14ac:dyDescent="0.1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1"/>
      <c r="N71" s="50"/>
      <c r="O71" s="50"/>
      <c r="P71" s="50"/>
      <c r="Q71" s="50"/>
      <c r="R71" s="50"/>
    </row>
    <row r="72" spans="1:18" x14ac:dyDescent="0.1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1"/>
      <c r="N72" s="50"/>
      <c r="O72" s="50"/>
      <c r="P72" s="50"/>
      <c r="Q72" s="50"/>
      <c r="R72" s="50"/>
    </row>
    <row r="73" spans="1:18" x14ac:dyDescent="0.1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1"/>
      <c r="N73" s="50"/>
      <c r="O73" s="50"/>
      <c r="P73" s="50"/>
      <c r="Q73" s="50"/>
      <c r="R73" s="50"/>
    </row>
    <row r="74" spans="1:18" x14ac:dyDescent="0.1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1"/>
      <c r="N74" s="50"/>
      <c r="O74" s="50"/>
      <c r="P74" s="50"/>
      <c r="Q74" s="50"/>
      <c r="R74" s="50"/>
    </row>
    <row r="75" spans="1:18" x14ac:dyDescent="0.1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</row>
    <row r="76" spans="1:18" x14ac:dyDescent="0.1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</row>
    <row r="77" spans="1:18" x14ac:dyDescent="0.1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</row>
    <row r="78" spans="1:18" x14ac:dyDescent="0.1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</row>
    <row r="79" spans="1:18" x14ac:dyDescent="0.1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</row>
    <row r="80" spans="1:18" x14ac:dyDescent="0.1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</row>
    <row r="81" spans="1:18" x14ac:dyDescent="0.1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</row>
  </sheetData>
  <mergeCells count="2">
    <mergeCell ref="B28:U28"/>
    <mergeCell ref="B29:U29"/>
  </mergeCells>
  <conditionalFormatting sqref="V6:AH17 AH18:AH27 AI6:AP27">
    <cfRule type="duplicateValues" dxfId="0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23.06</vt:lpstr>
      <vt:lpstr>'23.06'!Área_de_impresión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2017-06-15T19:49:52Z</cp:lastPrinted>
  <dcterms:created xsi:type="dcterms:W3CDTF">2016-05-20T23:28:00Z</dcterms:created>
  <dcterms:modified xsi:type="dcterms:W3CDTF">2017-06-15T19:51:08Z</dcterms:modified>
</cp:coreProperties>
</file>