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_Compendio2017\cap25\"/>
    </mc:Choice>
  </mc:AlternateContent>
  <bookViews>
    <workbookView xWindow="14385" yWindow="-15" windowWidth="14430" windowHeight="11565"/>
  </bookViews>
  <sheets>
    <sheet name="23.03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>#REF!</definedName>
    <definedName name="_xlnm.Print_Area" localSheetId="0">'23.03'!$A$1:$O$54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D51" i="1" l="1"/>
  <c r="C51" i="1" s="1"/>
  <c r="E51" i="1"/>
  <c r="H51" i="1"/>
  <c r="I51" i="1"/>
  <c r="J51" i="1"/>
  <c r="K51" i="1"/>
  <c r="M51" i="1"/>
  <c r="N51" i="1"/>
  <c r="O51" i="1"/>
  <c r="D41" i="1"/>
  <c r="E41" i="1"/>
  <c r="C41" i="1" s="1"/>
  <c r="H41" i="1"/>
  <c r="I41" i="1"/>
  <c r="J41" i="1"/>
  <c r="K41" i="1"/>
  <c r="N41" i="1"/>
  <c r="M41" i="1" s="1"/>
  <c r="O41" i="1"/>
  <c r="D42" i="1"/>
  <c r="E42" i="1"/>
  <c r="C42" i="1" s="1"/>
  <c r="H42" i="1"/>
  <c r="I42" i="1"/>
  <c r="J42" i="1"/>
  <c r="K42" i="1"/>
  <c r="N42" i="1"/>
  <c r="O42" i="1"/>
  <c r="D43" i="1"/>
  <c r="C43" i="1" s="1"/>
  <c r="E43" i="1"/>
  <c r="H43" i="1"/>
  <c r="G43" i="1" s="1"/>
  <c r="I43" i="1"/>
  <c r="J43" i="1"/>
  <c r="K43" i="1"/>
  <c r="N43" i="1"/>
  <c r="M43" i="1" s="1"/>
  <c r="O43" i="1"/>
  <c r="D44" i="1"/>
  <c r="E44" i="1"/>
  <c r="C44" i="1" s="1"/>
  <c r="H44" i="1"/>
  <c r="I44" i="1"/>
  <c r="J44" i="1"/>
  <c r="K44" i="1"/>
  <c r="N44" i="1"/>
  <c r="O44" i="1"/>
  <c r="M44" i="1" s="1"/>
  <c r="D45" i="1"/>
  <c r="C45" i="1" s="1"/>
  <c r="E45" i="1"/>
  <c r="H45" i="1"/>
  <c r="I45" i="1"/>
  <c r="J45" i="1"/>
  <c r="K45" i="1"/>
  <c r="N45" i="1"/>
  <c r="M45" i="1" s="1"/>
  <c r="O45" i="1"/>
  <c r="D46" i="1"/>
  <c r="E46" i="1"/>
  <c r="C46" i="1" s="1"/>
  <c r="H46" i="1"/>
  <c r="I46" i="1"/>
  <c r="J46" i="1"/>
  <c r="K46" i="1"/>
  <c r="N46" i="1"/>
  <c r="O46" i="1"/>
  <c r="M46" i="1" s="1"/>
  <c r="D47" i="1"/>
  <c r="C47" i="1" s="1"/>
  <c r="E47" i="1"/>
  <c r="H47" i="1"/>
  <c r="I47" i="1"/>
  <c r="J47" i="1"/>
  <c r="K47" i="1"/>
  <c r="M47" i="1"/>
  <c r="N47" i="1"/>
  <c r="O47" i="1"/>
  <c r="D48" i="1"/>
  <c r="E48" i="1"/>
  <c r="H48" i="1"/>
  <c r="I48" i="1"/>
  <c r="J48" i="1"/>
  <c r="K48" i="1"/>
  <c r="N48" i="1"/>
  <c r="O48" i="1"/>
  <c r="M48" i="1" s="1"/>
  <c r="D49" i="1"/>
  <c r="E49" i="1"/>
  <c r="C49" i="1" s="1"/>
  <c r="H49" i="1"/>
  <c r="I49" i="1"/>
  <c r="J49" i="1"/>
  <c r="K49" i="1"/>
  <c r="N49" i="1"/>
  <c r="M49" i="1" s="1"/>
  <c r="O49" i="1"/>
  <c r="D50" i="1"/>
  <c r="E50" i="1"/>
  <c r="C50" i="1" s="1"/>
  <c r="H50" i="1"/>
  <c r="I50" i="1"/>
  <c r="J50" i="1"/>
  <c r="K50" i="1"/>
  <c r="N50" i="1"/>
  <c r="O50" i="1"/>
  <c r="B43" i="1" l="1"/>
  <c r="B51" i="1"/>
  <c r="G41" i="1"/>
  <c r="B41" i="1" s="1"/>
  <c r="M50" i="1"/>
  <c r="C48" i="1"/>
  <c r="B48" i="1" s="1"/>
  <c r="G47" i="1"/>
  <c r="B47" i="1" s="1"/>
  <c r="M42" i="1"/>
  <c r="B42" i="1" s="1"/>
  <c r="G51" i="1"/>
  <c r="G50" i="1"/>
  <c r="G42" i="1"/>
  <c r="G49" i="1"/>
  <c r="B49" i="1" s="1"/>
  <c r="G45" i="1"/>
  <c r="G48" i="1"/>
  <c r="G46" i="1"/>
  <c r="B46" i="1" s="1"/>
  <c r="G44" i="1"/>
  <c r="B44" i="1" s="1"/>
  <c r="B45" i="1"/>
  <c r="B50" i="1"/>
  <c r="O40" i="1" l="1"/>
  <c r="N40" i="1"/>
  <c r="M40" i="1" s="1"/>
  <c r="K40" i="1"/>
  <c r="J40" i="1"/>
  <c r="I40" i="1"/>
  <c r="H40" i="1"/>
  <c r="E40" i="1"/>
  <c r="D40" i="1"/>
  <c r="O39" i="1"/>
  <c r="N39" i="1"/>
  <c r="M39" i="1" s="1"/>
  <c r="K39" i="1"/>
  <c r="J39" i="1"/>
  <c r="I39" i="1"/>
  <c r="H39" i="1"/>
  <c r="E39" i="1"/>
  <c r="D39" i="1"/>
  <c r="O38" i="1"/>
  <c r="N38" i="1"/>
  <c r="M38" i="1" s="1"/>
  <c r="K38" i="1"/>
  <c r="J38" i="1"/>
  <c r="I38" i="1"/>
  <c r="H38" i="1"/>
  <c r="E38" i="1"/>
  <c r="D38" i="1"/>
  <c r="O37" i="1"/>
  <c r="N37" i="1"/>
  <c r="M37" i="1" s="1"/>
  <c r="K37" i="1"/>
  <c r="J37" i="1"/>
  <c r="I37" i="1"/>
  <c r="H37" i="1"/>
  <c r="E37" i="1"/>
  <c r="D37" i="1"/>
  <c r="O36" i="1"/>
  <c r="N36" i="1"/>
  <c r="K36" i="1"/>
  <c r="J36" i="1"/>
  <c r="I36" i="1"/>
  <c r="H36" i="1"/>
  <c r="E36" i="1"/>
  <c r="D36" i="1"/>
  <c r="O35" i="1"/>
  <c r="N35" i="1"/>
  <c r="K35" i="1"/>
  <c r="J35" i="1"/>
  <c r="I35" i="1"/>
  <c r="H35" i="1"/>
  <c r="E35" i="1"/>
  <c r="D35" i="1"/>
  <c r="O34" i="1"/>
  <c r="N34" i="1"/>
  <c r="M34" i="1" s="1"/>
  <c r="K34" i="1"/>
  <c r="J34" i="1"/>
  <c r="I34" i="1"/>
  <c r="H34" i="1"/>
  <c r="E34" i="1"/>
  <c r="D34" i="1"/>
  <c r="C34" i="1" s="1"/>
  <c r="O33" i="1"/>
  <c r="N33" i="1"/>
  <c r="M33" i="1" s="1"/>
  <c r="K33" i="1"/>
  <c r="J33" i="1"/>
  <c r="I33" i="1"/>
  <c r="H33" i="1"/>
  <c r="G33" i="1" s="1"/>
  <c r="E33" i="1"/>
  <c r="D33" i="1"/>
  <c r="C33" i="1" s="1"/>
  <c r="C35" i="1" l="1"/>
  <c r="C36" i="1"/>
  <c r="C37" i="1"/>
  <c r="C38" i="1"/>
  <c r="C39" i="1"/>
  <c r="C40" i="1"/>
  <c r="G37" i="1"/>
  <c r="B37" i="1" s="1"/>
  <c r="G39" i="1"/>
  <c r="B39" i="1" s="1"/>
  <c r="G35" i="1"/>
  <c r="G34" i="1"/>
  <c r="B34" i="1" s="1"/>
  <c r="G36" i="1"/>
  <c r="B36" i="1" s="1"/>
  <c r="G38" i="1"/>
  <c r="B38" i="1" s="1"/>
  <c r="G40" i="1"/>
  <c r="B40" i="1" s="1"/>
  <c r="M35" i="1"/>
  <c r="B35" i="1" s="1"/>
  <c r="M36" i="1"/>
  <c r="B33" i="1"/>
</calcChain>
</file>

<file path=xl/sharedStrings.xml><?xml version="1.0" encoding="utf-8"?>
<sst xmlns="http://schemas.openxmlformats.org/spreadsheetml/2006/main" count="38" uniqueCount="30">
  <si>
    <t>A. LIQUIDEZ DEL SISTEMA FINANCIERO Y DE LAS SOCIEDADES DE DEPÓSITO</t>
  </si>
  <si>
    <t>Moneda Nacional</t>
  </si>
  <si>
    <t>Moneda Extranjera</t>
  </si>
  <si>
    <t>Año</t>
  </si>
  <si>
    <t>Total</t>
  </si>
  <si>
    <t>Dinero</t>
  </si>
  <si>
    <t>Cuasidinero</t>
  </si>
  <si>
    <t>Billetes y</t>
  </si>
  <si>
    <t>Depó-</t>
  </si>
  <si>
    <t>Fondos</t>
  </si>
  <si>
    <t>Otros</t>
  </si>
  <si>
    <t>Resto</t>
  </si>
  <si>
    <t>Monedas en</t>
  </si>
  <si>
    <t>sitos a</t>
  </si>
  <si>
    <t>sitos de</t>
  </si>
  <si>
    <t>de</t>
  </si>
  <si>
    <t>Valores</t>
  </si>
  <si>
    <t>sitos</t>
  </si>
  <si>
    <t>Circulación</t>
  </si>
  <si>
    <t>la Vista</t>
  </si>
  <si>
    <t>Ahorro</t>
  </si>
  <si>
    <t>Plazo</t>
  </si>
  <si>
    <t>Pensión</t>
  </si>
  <si>
    <t>Millones de soles</t>
  </si>
  <si>
    <t>Millones de soles de 2009</t>
  </si>
  <si>
    <t>IPC</t>
  </si>
  <si>
    <t>2009=100</t>
  </si>
  <si>
    <t>Fuente: Banco Central de Reserva del Perú.</t>
  </si>
  <si>
    <r>
      <t>Nota:</t>
    </r>
    <r>
      <rPr>
        <sz val="6"/>
        <color indexed="8"/>
        <rFont val="Arial Narrow"/>
        <family val="2"/>
      </rPr>
      <t xml:space="preserve"> Información disponible al 30-04-2017.</t>
    </r>
  </si>
  <si>
    <t>25.3  LIQUIDEZ DEL SISTEMA FINANCIERO POR COMPONENTE, 2006-2016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</si>
</sst>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-* #,##0.00\ _P_t_s_-;\-* #,##0.00\ _P_t_s_-;_-* &quot;-&quot;??\ _P_t_s_-;_-@_-"/>
    <numFmt numFmtId="165" formatCode="#\ ###\ ###"/>
    <numFmt numFmtId="166" formatCode="0.0"/>
    <numFmt numFmtId="167" formatCode="#\ ###\ ##0"/>
    <numFmt numFmtId="168" formatCode="0.0000"/>
    <numFmt numFmtId="169" formatCode="#."/>
    <numFmt numFmtId="170" formatCode="_-[$€]* #,##0.00_-;\-[$€]* #,##0.00_-;_-[$€]* &quot;-&quot;??_-;_-@_-"/>
    <numFmt numFmtId="171" formatCode="_-* #,##0\ _P_t_s_-;\-* #,##0\ _P_t_s_-;_-* &quot;-&quot;\ _P_t_s_-;_-@_-"/>
    <numFmt numFmtId="172" formatCode="_ #,##0.0__\ ;_ \-#,##0.0__\ ;_ \ &quot;-.-&quot;__\ ;_ @__"/>
    <numFmt numFmtId="173" formatCode="_ #,##0.0__\ ;_ \-#,##0.0__\ ;_ \ &quot;-.-&quot;__\ ;_ @\ __"/>
    <numFmt numFmtId="174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 Narrow"/>
      <family val="2"/>
    </font>
    <font>
      <sz val="7"/>
      <color indexed="8"/>
      <name val="Arial Narrow"/>
      <family val="2"/>
    </font>
    <font>
      <sz val="7"/>
      <name val="Arial Narrow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6.5"/>
      <color indexed="8"/>
      <name val="Arial Narrow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indexed="49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5" borderId="0" applyNumberFormat="0" applyBorder="0" applyAlignment="0" applyProtection="0"/>
    <xf numFmtId="0" fontId="13" fillId="17" borderId="9" applyNumberFormat="0" applyAlignment="0" applyProtection="0"/>
    <xf numFmtId="0" fontId="14" fillId="18" borderId="10" applyNumberFormat="0" applyAlignment="0" applyProtection="0"/>
    <xf numFmtId="0" fontId="15" fillId="0" borderId="11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9" fontId="17" fillId="0" borderId="0">
      <protection locked="0"/>
    </xf>
    <xf numFmtId="0" fontId="1" fillId="0" borderId="0"/>
    <xf numFmtId="169" fontId="18" fillId="0" borderId="0">
      <protection locked="0"/>
    </xf>
    <xf numFmtId="169" fontId="18" fillId="0" borderId="0">
      <protection locked="0"/>
    </xf>
    <xf numFmtId="0" fontId="19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20" fillId="8" borderId="9" applyNumberFormat="0" applyAlignment="0" applyProtection="0"/>
    <xf numFmtId="170" fontId="21" fillId="0" borderId="0" applyFont="0" applyFill="0" applyBorder="0" applyAlignment="0" applyProtection="0"/>
    <xf numFmtId="15" fontId="1" fillId="0" borderId="12" applyFill="0" applyBorder="0" applyProtection="0">
      <alignment horizontal="center" wrapText="1" shrinkToFit="1"/>
    </xf>
    <xf numFmtId="169" fontId="17" fillId="0" borderId="0">
      <protection locked="0"/>
    </xf>
    <xf numFmtId="169" fontId="17" fillId="0" borderId="0">
      <protection locked="0"/>
    </xf>
    <xf numFmtId="1" fontId="1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2" fillId="4" borderId="0" applyNumberFormat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ill="0" applyBorder="0" applyAlignment="0" applyProtection="0"/>
    <xf numFmtId="169" fontId="17" fillId="0" borderId="0">
      <protection locked="0"/>
    </xf>
    <xf numFmtId="0" fontId="24" fillId="23" borderId="0" applyNumberFormat="0" applyBorder="0" applyAlignment="0" applyProtection="0"/>
    <xf numFmtId="0" fontId="21" fillId="0" borderId="0"/>
    <xf numFmtId="0" fontId="25" fillId="24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13" applyNumberFormat="0" applyFont="0" applyAlignment="0" applyProtection="0"/>
    <xf numFmtId="174" fontId="26" fillId="0" borderId="0" applyFont="0" applyFill="0" applyBorder="0" applyAlignment="0" applyProtection="0"/>
    <xf numFmtId="0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17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19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</cellStyleXfs>
  <cellXfs count="59">
    <xf numFmtId="0" fontId="0" fillId="0" borderId="0" xfId="0"/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 applyProtection="1">
      <alignment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6" fillId="0" borderId="0" xfId="1" applyFont="1" applyBorder="1" applyAlignment="1" applyProtection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Continuous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Continuous" vertical="center"/>
    </xf>
    <xf numFmtId="0" fontId="7" fillId="0" borderId="0" xfId="1" applyFont="1" applyBorder="1" applyAlignment="1">
      <alignment horizontal="centerContinuous" vertical="center"/>
    </xf>
    <xf numFmtId="0" fontId="7" fillId="0" borderId="4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 applyProtection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7" fillId="0" borderId="5" xfId="1" applyFont="1" applyBorder="1" applyAlignment="1">
      <alignment horizontal="right" vertical="center"/>
    </xf>
    <xf numFmtId="0" fontId="7" fillId="0" borderId="5" xfId="1" applyFont="1" applyBorder="1" applyAlignment="1" applyProtection="1">
      <alignment horizontal="right" vertical="center"/>
    </xf>
    <xf numFmtId="0" fontId="7" fillId="0" borderId="4" xfId="1" applyFont="1" applyBorder="1" applyAlignment="1" applyProtection="1">
      <alignment horizontal="left" vertical="center"/>
    </xf>
    <xf numFmtId="165" fontId="4" fillId="2" borderId="0" xfId="2" applyNumberFormat="1" applyFont="1" applyFill="1" applyBorder="1"/>
    <xf numFmtId="165" fontId="4" fillId="2" borderId="0" xfId="2" applyNumberFormat="1" applyFont="1" applyFill="1" applyBorder="1" applyAlignment="1">
      <alignment horizontal="right"/>
    </xf>
    <xf numFmtId="166" fontId="4" fillId="0" borderId="0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165" fontId="4" fillId="2" borderId="0" xfId="2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>
      <alignment horizontal="right"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right" vertical="center"/>
    </xf>
    <xf numFmtId="0" fontId="7" fillId="0" borderId="7" xfId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vertical="center"/>
    </xf>
    <xf numFmtId="0" fontId="3" fillId="0" borderId="3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right" vertical="center"/>
    </xf>
    <xf numFmtId="167" fontId="4" fillId="2" borderId="8" xfId="2" applyNumberFormat="1" applyFont="1" applyFill="1" applyBorder="1"/>
    <xf numFmtId="167" fontId="4" fillId="2" borderId="0" xfId="2" applyNumberFormat="1" applyFont="1" applyFill="1" applyBorder="1"/>
    <xf numFmtId="168" fontId="4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vertical="center"/>
    </xf>
    <xf numFmtId="165" fontId="4" fillId="2" borderId="8" xfId="2" applyNumberFormat="1" applyFont="1" applyFill="1" applyBorder="1"/>
    <xf numFmtId="3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0" fontId="7" fillId="0" borderId="7" xfId="1" applyFont="1" applyBorder="1" applyAlignment="1" applyProtection="1">
      <alignment horizontal="center" vertical="center"/>
    </xf>
    <xf numFmtId="165" fontId="4" fillId="2" borderId="5" xfId="2" applyNumberFormat="1" applyFont="1" applyFill="1" applyBorder="1"/>
    <xf numFmtId="167" fontId="4" fillId="2" borderId="5" xfId="2" applyNumberFormat="1" applyFont="1" applyFill="1" applyBorder="1"/>
    <xf numFmtId="165" fontId="3" fillId="0" borderId="5" xfId="1" applyNumberFormat="1" applyFont="1" applyBorder="1" applyAlignment="1">
      <alignment horizontal="right" vertical="center"/>
    </xf>
    <xf numFmtId="0" fontId="8" fillId="0" borderId="0" xfId="1" applyFont="1" applyBorder="1" applyAlignment="1" applyProtection="1">
      <alignment horizontal="left" vertical="center"/>
    </xf>
    <xf numFmtId="1" fontId="3" fillId="0" borderId="0" xfId="1" applyNumberFormat="1" applyFont="1" applyBorder="1" applyAlignment="1">
      <alignment vertical="center"/>
    </xf>
    <xf numFmtId="167" fontId="4" fillId="2" borderId="0" xfId="2" applyNumberFormat="1" applyFont="1" applyFill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</cellXfs>
  <cellStyles count="93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 [0] 2" xfId="50"/>
    <cellStyle name="Millares 2" xfId="2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1"/>
    <cellStyle name="Normal 3" xfId="6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W66"/>
  <sheetViews>
    <sheetView showGridLines="0" tabSelected="1" view="pageBreakPreview" zoomScale="160" zoomScaleNormal="130" zoomScaleSheetLayoutView="160" workbookViewId="0">
      <selection activeCell="B18" sqref="B18"/>
    </sheetView>
  </sheetViews>
  <sheetFormatPr baseColWidth="10" defaultColWidth="7.140625" defaultRowHeight="9" x14ac:dyDescent="0.25"/>
  <cols>
    <col min="1" max="1" width="4.42578125" style="2" customWidth="1"/>
    <col min="2" max="2" width="5" style="2" customWidth="1"/>
    <col min="3" max="3" width="4.28515625" style="2" customWidth="1"/>
    <col min="4" max="4" width="6.5703125" style="2" customWidth="1"/>
    <col min="5" max="5" width="5.28515625" style="2" customWidth="1"/>
    <col min="6" max="6" width="1.28515625" style="2" customWidth="1"/>
    <col min="7" max="7" width="5.140625" style="2" customWidth="1"/>
    <col min="8" max="8" width="4.42578125" style="2" customWidth="1"/>
    <col min="9" max="9" width="5.140625" style="2" customWidth="1"/>
    <col min="10" max="10" width="5.7109375" style="2" customWidth="1"/>
    <col min="11" max="11" width="5.28515625" style="2" customWidth="1"/>
    <col min="12" max="12" width="1.140625" style="2" customWidth="1"/>
    <col min="13" max="13" width="5.28515625" style="2" customWidth="1"/>
    <col min="14" max="14" width="4.42578125" style="2" customWidth="1"/>
    <col min="15" max="15" width="4.5703125" style="2" customWidth="1"/>
    <col min="16" max="16" width="3.28515625" style="2" customWidth="1"/>
    <col min="17" max="17" width="4.7109375" style="3" customWidth="1"/>
    <col min="18" max="18" width="9.140625" style="3" customWidth="1"/>
    <col min="19" max="20" width="9.28515625" style="3" customWidth="1"/>
    <col min="21" max="22" width="8.5703125" style="3" customWidth="1"/>
    <col min="23" max="23" width="8.5703125" style="2" customWidth="1"/>
    <col min="24" max="24" width="6.140625" style="2" customWidth="1"/>
    <col min="25" max="25" width="12.140625" style="2" customWidth="1"/>
    <col min="26" max="16384" width="7.140625" style="2"/>
  </cols>
  <sheetData>
    <row r="1" spans="1:23" ht="16.5" x14ac:dyDescent="0.25">
      <c r="A1" s="1" t="s">
        <v>0</v>
      </c>
    </row>
    <row r="2" spans="1:23" ht="13.5" customHeight="1" x14ac:dyDescent="0.25">
      <c r="A2" s="4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S2" s="6"/>
      <c r="T2" s="6"/>
      <c r="U2" s="6"/>
      <c r="V2" s="6"/>
      <c r="W2" s="5"/>
    </row>
    <row r="3" spans="1:23" ht="10.5" customHeight="1" x14ac:dyDescent="0.25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S3" s="6"/>
      <c r="T3" s="6"/>
      <c r="U3" s="6"/>
      <c r="V3" s="6"/>
      <c r="W3" s="5"/>
    </row>
    <row r="4" spans="1:23" ht="15" customHeight="1" x14ac:dyDescent="0.25">
      <c r="A4" s="8"/>
      <c r="B4" s="9"/>
      <c r="C4" s="51" t="s">
        <v>1</v>
      </c>
      <c r="D4" s="51"/>
      <c r="E4" s="51"/>
      <c r="F4" s="51"/>
      <c r="G4" s="51"/>
      <c r="H4" s="51"/>
      <c r="I4" s="51"/>
      <c r="J4" s="51"/>
      <c r="K4" s="51"/>
      <c r="L4" s="10"/>
      <c r="M4" s="52" t="s">
        <v>2</v>
      </c>
      <c r="N4" s="52"/>
      <c r="O4" s="52"/>
      <c r="P4" s="3"/>
    </row>
    <row r="5" spans="1:23" ht="15" customHeight="1" x14ac:dyDescent="0.25">
      <c r="A5" s="11" t="s">
        <v>3</v>
      </c>
      <c r="B5" s="12" t="s">
        <v>4</v>
      </c>
      <c r="C5" s="51" t="s">
        <v>5</v>
      </c>
      <c r="D5" s="51"/>
      <c r="E5" s="51"/>
      <c r="F5" s="13"/>
      <c r="G5" s="52" t="s">
        <v>6</v>
      </c>
      <c r="H5" s="52"/>
      <c r="I5" s="52"/>
      <c r="J5" s="52"/>
      <c r="K5" s="52"/>
      <c r="L5" s="13"/>
      <c r="M5" s="51" t="s">
        <v>6</v>
      </c>
      <c r="N5" s="51"/>
      <c r="O5" s="51"/>
      <c r="P5" s="3"/>
    </row>
    <row r="6" spans="1:23" ht="12" customHeight="1" x14ac:dyDescent="0.25">
      <c r="A6" s="14"/>
      <c r="B6" s="15"/>
      <c r="C6" s="54" t="s">
        <v>4</v>
      </c>
      <c r="D6" s="16" t="s">
        <v>7</v>
      </c>
      <c r="E6" s="16" t="s">
        <v>8</v>
      </c>
      <c r="F6" s="16"/>
      <c r="G6" s="54" t="s">
        <v>4</v>
      </c>
      <c r="H6" s="16" t="s">
        <v>8</v>
      </c>
      <c r="I6" s="16" t="s">
        <v>8</v>
      </c>
      <c r="J6" s="16" t="s">
        <v>9</v>
      </c>
      <c r="K6" s="16" t="s">
        <v>10</v>
      </c>
      <c r="L6" s="16"/>
      <c r="M6" s="54" t="s">
        <v>4</v>
      </c>
      <c r="N6" s="16" t="s">
        <v>8</v>
      </c>
      <c r="O6" s="50" t="s">
        <v>11</v>
      </c>
      <c r="P6" s="3"/>
    </row>
    <row r="7" spans="1:23" ht="12" customHeight="1" x14ac:dyDescent="0.25">
      <c r="A7" s="14"/>
      <c r="B7" s="15"/>
      <c r="C7" s="55"/>
      <c r="D7" s="16" t="s">
        <v>12</v>
      </c>
      <c r="E7" s="16" t="s">
        <v>13</v>
      </c>
      <c r="F7" s="16"/>
      <c r="G7" s="55"/>
      <c r="H7" s="17" t="s">
        <v>14</v>
      </c>
      <c r="I7" s="17" t="s">
        <v>13</v>
      </c>
      <c r="J7" s="17" t="s">
        <v>15</v>
      </c>
      <c r="K7" s="17" t="s">
        <v>16</v>
      </c>
      <c r="L7" s="17"/>
      <c r="M7" s="55"/>
      <c r="N7" s="17" t="s">
        <v>17</v>
      </c>
      <c r="O7" s="57"/>
      <c r="P7" s="3"/>
    </row>
    <row r="8" spans="1:23" ht="12" customHeight="1" x14ac:dyDescent="0.25">
      <c r="A8" s="14"/>
      <c r="B8" s="18"/>
      <c r="C8" s="56"/>
      <c r="D8" s="20" t="s">
        <v>18</v>
      </c>
      <c r="E8" s="20" t="s">
        <v>19</v>
      </c>
      <c r="F8" s="20"/>
      <c r="G8" s="56"/>
      <c r="H8" s="19" t="s">
        <v>20</v>
      </c>
      <c r="I8" s="19" t="s">
        <v>21</v>
      </c>
      <c r="J8" s="19" t="s">
        <v>22</v>
      </c>
      <c r="K8" s="19"/>
      <c r="L8" s="19"/>
      <c r="M8" s="56"/>
      <c r="N8" s="19"/>
      <c r="O8" s="58"/>
      <c r="P8" s="3"/>
    </row>
    <row r="9" spans="1:23" ht="13.5" customHeight="1" x14ac:dyDescent="0.25">
      <c r="A9" s="14"/>
      <c r="B9" s="53" t="s">
        <v>23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3"/>
    </row>
    <row r="10" spans="1:23" ht="11.1" hidden="1" customHeight="1" x14ac:dyDescent="0.15">
      <c r="A10" s="21">
        <v>1998</v>
      </c>
      <c r="B10" s="22">
        <v>45755.995000000003</v>
      </c>
      <c r="C10" s="22">
        <v>6482.0650000000005</v>
      </c>
      <c r="D10" s="22">
        <v>3936.3090000000002</v>
      </c>
      <c r="E10" s="22">
        <v>2545.7559999999999</v>
      </c>
      <c r="F10" s="22"/>
      <c r="G10" s="22">
        <v>10842.93</v>
      </c>
      <c r="H10" s="22">
        <v>2843.165</v>
      </c>
      <c r="I10" s="23">
        <v>1541.5139999999999</v>
      </c>
      <c r="J10" s="22">
        <v>5396.4089999999997</v>
      </c>
      <c r="K10" s="22">
        <v>1061.8420000000001</v>
      </c>
      <c r="L10" s="22"/>
      <c r="M10" s="22">
        <v>28431</v>
      </c>
      <c r="N10" s="22">
        <v>27098</v>
      </c>
      <c r="O10" s="22">
        <v>1333</v>
      </c>
      <c r="P10" s="24"/>
      <c r="Q10" s="25"/>
      <c r="R10" s="25"/>
      <c r="S10" s="26"/>
      <c r="T10" s="25"/>
    </row>
    <row r="11" spans="1:23" ht="11.1" hidden="1" customHeight="1" x14ac:dyDescent="0.15">
      <c r="A11" s="21">
        <v>1999</v>
      </c>
      <c r="B11" s="22">
        <v>53257.861000000004</v>
      </c>
      <c r="C11" s="22">
        <v>7310.9519999999993</v>
      </c>
      <c r="D11" s="22">
        <v>4608.2</v>
      </c>
      <c r="E11" s="22">
        <v>2702.752</v>
      </c>
      <c r="F11" s="22"/>
      <c r="G11" s="22">
        <v>13956.652</v>
      </c>
      <c r="H11" s="22">
        <v>2811.884</v>
      </c>
      <c r="I11" s="23">
        <v>1623.079</v>
      </c>
      <c r="J11" s="22">
        <v>8344.0010000000002</v>
      </c>
      <c r="K11" s="22">
        <v>1177.6880000000001</v>
      </c>
      <c r="L11" s="22"/>
      <c r="M11" s="22">
        <v>31990.257000000001</v>
      </c>
      <c r="N11" s="22">
        <v>29045.079000000002</v>
      </c>
      <c r="O11" s="22">
        <v>2945.1779999999999</v>
      </c>
      <c r="P11" s="24"/>
      <c r="Q11" s="25"/>
      <c r="R11" s="25"/>
      <c r="S11" s="26"/>
      <c r="T11" s="25"/>
    </row>
    <row r="12" spans="1:23" ht="11.1" hidden="1" customHeight="1" x14ac:dyDescent="0.15">
      <c r="A12" s="21">
        <v>2000</v>
      </c>
      <c r="B12" s="22">
        <v>55531.258999999991</v>
      </c>
      <c r="C12" s="22">
        <v>7087.1579999999994</v>
      </c>
      <c r="D12" s="22">
        <v>4514.201</v>
      </c>
      <c r="E12" s="22">
        <v>2572.9569999999999</v>
      </c>
      <c r="F12" s="22"/>
      <c r="G12" s="22">
        <v>15543.476999999999</v>
      </c>
      <c r="H12" s="22">
        <v>2765.5909999999999</v>
      </c>
      <c r="I12" s="23">
        <v>2103.3879999999999</v>
      </c>
      <c r="J12" s="22">
        <v>9598.6360000000004</v>
      </c>
      <c r="K12" s="22">
        <v>1075.8620000000001</v>
      </c>
      <c r="L12" s="22"/>
      <c r="M12" s="22">
        <v>32900.623999999996</v>
      </c>
      <c r="N12" s="22">
        <v>30663.313999999998</v>
      </c>
      <c r="O12" s="22">
        <v>2237.31</v>
      </c>
      <c r="P12" s="24"/>
      <c r="Q12" s="25"/>
      <c r="R12" s="25"/>
      <c r="S12" s="26"/>
      <c r="T12" s="25"/>
    </row>
    <row r="13" spans="1:23" ht="11.1" hidden="1" customHeight="1" x14ac:dyDescent="0.15">
      <c r="A13" s="21">
        <v>2001</v>
      </c>
      <c r="B13" s="22">
        <v>58287.212</v>
      </c>
      <c r="C13" s="22">
        <v>7489.1749999999993</v>
      </c>
      <c r="D13" s="22">
        <v>4911.3779999999997</v>
      </c>
      <c r="E13" s="22">
        <v>2577.797</v>
      </c>
      <c r="F13" s="22"/>
      <c r="G13" s="22">
        <v>19012.871999999999</v>
      </c>
      <c r="H13" s="22">
        <v>2957.8679999999999</v>
      </c>
      <c r="I13" s="23">
        <v>2329.3270000000002</v>
      </c>
      <c r="J13" s="22">
        <v>12350.312</v>
      </c>
      <c r="K13" s="22">
        <v>1375.365</v>
      </c>
      <c r="L13" s="22"/>
      <c r="M13" s="22">
        <v>31785.165000000001</v>
      </c>
      <c r="N13" s="22">
        <v>27949.308000000001</v>
      </c>
      <c r="O13" s="22">
        <v>3835.857</v>
      </c>
      <c r="P13" s="24"/>
      <c r="Q13" s="25"/>
      <c r="R13" s="25"/>
      <c r="S13" s="26"/>
      <c r="T13" s="25"/>
    </row>
    <row r="14" spans="1:23" ht="11.1" hidden="1" customHeight="1" x14ac:dyDescent="0.15">
      <c r="A14" s="11">
        <v>2002</v>
      </c>
      <c r="B14" s="22">
        <v>64574.587999999996</v>
      </c>
      <c r="C14" s="22">
        <v>8176.9110000000001</v>
      </c>
      <c r="D14" s="22">
        <v>5573.1480000000001</v>
      </c>
      <c r="E14" s="22">
        <v>2603.7629999999999</v>
      </c>
      <c r="F14" s="22"/>
      <c r="G14" s="22">
        <v>22909.491999999998</v>
      </c>
      <c r="H14" s="22">
        <v>3062.873</v>
      </c>
      <c r="I14" s="23">
        <v>2864.02</v>
      </c>
      <c r="J14" s="22">
        <v>15754</v>
      </c>
      <c r="K14" s="22">
        <v>1228.5989999999999</v>
      </c>
      <c r="L14" s="22"/>
      <c r="M14" s="22">
        <v>33488.184999999998</v>
      </c>
      <c r="N14" s="22">
        <v>28518.521000000001</v>
      </c>
      <c r="O14" s="22">
        <v>4969.6639999999998</v>
      </c>
      <c r="P14" s="24"/>
      <c r="Q14" s="25"/>
      <c r="R14" s="25"/>
      <c r="S14" s="22"/>
      <c r="T14" s="22"/>
    </row>
    <row r="15" spans="1:23" ht="11.1" hidden="1" customHeight="1" x14ac:dyDescent="0.15">
      <c r="A15" s="11">
        <v>2003</v>
      </c>
      <c r="B15" s="22">
        <v>72785.872999999992</v>
      </c>
      <c r="C15" s="22">
        <v>9311.6329999999998</v>
      </c>
      <c r="D15" s="22">
        <v>6318.5860000000002</v>
      </c>
      <c r="E15" s="22">
        <v>2993.047</v>
      </c>
      <c r="F15" s="22"/>
      <c r="G15" s="22">
        <v>29496.495999999999</v>
      </c>
      <c r="H15" s="22">
        <v>3587.2669999999998</v>
      </c>
      <c r="I15" s="23">
        <v>2776.9630000000002</v>
      </c>
      <c r="J15" s="22">
        <v>21843.506000000001</v>
      </c>
      <c r="K15" s="22">
        <v>1288.76</v>
      </c>
      <c r="L15" s="22"/>
      <c r="M15" s="22">
        <v>33977.743999999999</v>
      </c>
      <c r="N15" s="22">
        <v>27654.935000000001</v>
      </c>
      <c r="O15" s="22">
        <v>6322.8090000000002</v>
      </c>
      <c r="P15" s="24"/>
      <c r="Q15" s="25"/>
      <c r="R15" s="25"/>
      <c r="S15" s="22"/>
      <c r="T15" s="22"/>
    </row>
    <row r="16" spans="1:23" ht="12" hidden="1" customHeight="1" x14ac:dyDescent="0.15">
      <c r="A16" s="11">
        <v>2004</v>
      </c>
      <c r="B16" s="27">
        <v>81981.815075999999</v>
      </c>
      <c r="C16" s="27">
        <v>12419.628526</v>
      </c>
      <c r="D16" s="27">
        <v>7981.7255999999998</v>
      </c>
      <c r="E16" s="27">
        <v>4437.9029259999998</v>
      </c>
      <c r="F16" s="27"/>
      <c r="G16" s="27">
        <v>35533.937550000002</v>
      </c>
      <c r="H16" s="27">
        <v>4173.5320000000002</v>
      </c>
      <c r="I16" s="28">
        <v>4223.0829999999996</v>
      </c>
      <c r="J16" s="27">
        <v>25650.771000000001</v>
      </c>
      <c r="K16" s="27">
        <v>1486.5515500000038</v>
      </c>
      <c r="L16" s="27"/>
      <c r="M16" s="27">
        <v>34028.249000000003</v>
      </c>
      <c r="N16" s="27">
        <v>21673.578000000001</v>
      </c>
      <c r="O16" s="27">
        <v>12354.671000000002</v>
      </c>
      <c r="P16" s="24"/>
      <c r="Q16" s="25"/>
      <c r="R16" s="25"/>
      <c r="S16" s="22"/>
      <c r="T16" s="22"/>
    </row>
    <row r="17" spans="1:23" ht="12" hidden="1" customHeight="1" x14ac:dyDescent="0.15">
      <c r="A17" s="11">
        <v>2005</v>
      </c>
      <c r="B17" s="27">
        <v>100832.987762</v>
      </c>
      <c r="C17" s="27">
        <v>15488.871512000002</v>
      </c>
      <c r="D17" s="27">
        <v>10035.681500000001</v>
      </c>
      <c r="E17" s="27">
        <v>5453.190012</v>
      </c>
      <c r="F17" s="27"/>
      <c r="G17" s="27">
        <v>46325.303249999997</v>
      </c>
      <c r="H17" s="27">
        <v>5739.4</v>
      </c>
      <c r="I17" s="28">
        <v>6357.7089999999998</v>
      </c>
      <c r="J17" s="27">
        <v>32222.592000000001</v>
      </c>
      <c r="K17" s="27">
        <v>2005.6022499999926</v>
      </c>
      <c r="L17" s="27"/>
      <c r="M17" s="27">
        <v>39018.813000000002</v>
      </c>
      <c r="N17" s="27">
        <v>24949.096000000001</v>
      </c>
      <c r="O17" s="27">
        <v>14069.717000000001</v>
      </c>
      <c r="P17" s="24"/>
      <c r="Q17" s="25"/>
      <c r="R17" s="25"/>
      <c r="S17" s="22"/>
      <c r="T17" s="22"/>
    </row>
    <row r="18" spans="1:23" ht="12" customHeight="1" x14ac:dyDescent="0.15">
      <c r="A18" s="11">
        <v>2006</v>
      </c>
      <c r="B18" s="27">
        <v>122513.59599999999</v>
      </c>
      <c r="C18" s="27">
        <v>18975.452546</v>
      </c>
      <c r="D18" s="27">
        <v>11687.5682</v>
      </c>
      <c r="E18" s="27">
        <v>7287.8843459999998</v>
      </c>
      <c r="F18" s="27"/>
      <c r="G18" s="27">
        <v>61634.778454000007</v>
      </c>
      <c r="H18" s="27">
        <v>6612.98</v>
      </c>
      <c r="I18" s="28">
        <v>6961.71</v>
      </c>
      <c r="J18" s="27">
        <v>45547.341</v>
      </c>
      <c r="K18" s="27">
        <v>2512.7474540000039</v>
      </c>
      <c r="L18" s="27"/>
      <c r="M18" s="27">
        <v>41903.364999999998</v>
      </c>
      <c r="N18" s="27">
        <v>25852.121999999999</v>
      </c>
      <c r="O18" s="27">
        <v>16051.242999999999</v>
      </c>
      <c r="P18" s="24"/>
      <c r="Q18" s="25"/>
      <c r="R18" s="25"/>
      <c r="S18" s="22"/>
      <c r="T18" s="22"/>
    </row>
    <row r="19" spans="1:23" ht="12" customHeight="1" x14ac:dyDescent="0.25">
      <c r="A19" s="11">
        <v>2007</v>
      </c>
      <c r="B19" s="27">
        <v>157745.50023100001</v>
      </c>
      <c r="C19" s="27">
        <v>24476.050340000002</v>
      </c>
      <c r="D19" s="29">
        <v>14857.856100000001</v>
      </c>
      <c r="E19" s="29">
        <v>9618.1942400000007</v>
      </c>
      <c r="F19" s="29">
        <v>0</v>
      </c>
      <c r="G19" s="27">
        <v>84933.15789100001</v>
      </c>
      <c r="H19" s="29">
        <v>8533.8340000000007</v>
      </c>
      <c r="I19" s="30">
        <v>10920.901</v>
      </c>
      <c r="J19" s="29">
        <v>60405.970999999998</v>
      </c>
      <c r="K19" s="29">
        <v>5072.451890999997</v>
      </c>
      <c r="L19" s="29">
        <v>0</v>
      </c>
      <c r="M19" s="27">
        <v>48336.292000000001</v>
      </c>
      <c r="N19" s="29">
        <v>28529.081999999999</v>
      </c>
      <c r="O19" s="29">
        <v>19807.210000000003</v>
      </c>
      <c r="P19" s="3"/>
      <c r="R19" s="25"/>
      <c r="S19" s="29"/>
      <c r="T19" s="29"/>
    </row>
    <row r="20" spans="1:23" ht="12" customHeight="1" x14ac:dyDescent="0.25">
      <c r="A20" s="11">
        <v>2008</v>
      </c>
      <c r="B20" s="27">
        <v>163984.47868900001</v>
      </c>
      <c r="C20" s="27">
        <v>28930.094094</v>
      </c>
      <c r="D20" s="29">
        <v>17335.550200000001</v>
      </c>
      <c r="E20" s="29">
        <v>11594.543894</v>
      </c>
      <c r="F20" s="29">
        <v>0</v>
      </c>
      <c r="G20" s="27">
        <v>80427.761595000018</v>
      </c>
      <c r="H20" s="29">
        <v>11658.816999999999</v>
      </c>
      <c r="I20" s="30">
        <v>15516.528</v>
      </c>
      <c r="J20" s="29">
        <v>49379.751499999998</v>
      </c>
      <c r="K20" s="29">
        <v>3872.6650950000112</v>
      </c>
      <c r="L20" s="29">
        <v>0</v>
      </c>
      <c r="M20" s="27">
        <v>54626.623</v>
      </c>
      <c r="N20" s="29">
        <v>35185.483999999997</v>
      </c>
      <c r="O20" s="29">
        <v>19441.139000000003</v>
      </c>
      <c r="P20" s="3"/>
      <c r="R20" s="25"/>
      <c r="S20" s="29"/>
      <c r="T20" s="29"/>
    </row>
    <row r="21" spans="1:23" ht="12" customHeight="1" x14ac:dyDescent="0.25">
      <c r="A21" s="11">
        <v>2009</v>
      </c>
      <c r="B21" s="27">
        <v>195611.413986</v>
      </c>
      <c r="C21" s="27">
        <v>33146.581896999996</v>
      </c>
      <c r="D21" s="29">
        <v>19241.344300000001</v>
      </c>
      <c r="E21" s="29">
        <v>13905.237596999999</v>
      </c>
      <c r="F21" s="29">
        <v>0</v>
      </c>
      <c r="G21" s="27">
        <v>105802.571089</v>
      </c>
      <c r="H21" s="30">
        <v>13807.764741999999</v>
      </c>
      <c r="I21" s="30">
        <v>17532.201000000001</v>
      </c>
      <c r="J21" s="29">
        <v>68595.312999999995</v>
      </c>
      <c r="K21" s="30">
        <v>5867.2923470000096</v>
      </c>
      <c r="L21" s="29">
        <v>0</v>
      </c>
      <c r="M21" s="27">
        <v>56662.260999999999</v>
      </c>
      <c r="N21" s="30">
        <v>33716.101999999999</v>
      </c>
      <c r="O21" s="30">
        <v>22946.159</v>
      </c>
      <c r="P21" s="3"/>
      <c r="R21" s="25"/>
      <c r="S21" s="30"/>
      <c r="T21" s="30"/>
    </row>
    <row r="22" spans="1:23" ht="12" customHeight="1" x14ac:dyDescent="0.25">
      <c r="A22" s="11">
        <v>2010</v>
      </c>
      <c r="B22" s="27">
        <v>240259.303082</v>
      </c>
      <c r="C22" s="27">
        <v>42650.590970000005</v>
      </c>
      <c r="D22" s="29">
        <v>24131.355</v>
      </c>
      <c r="E22" s="29">
        <v>18519.235970000002</v>
      </c>
      <c r="F22" s="29">
        <v>0</v>
      </c>
      <c r="G22" s="27">
        <v>135506.91211199999</v>
      </c>
      <c r="H22" s="30">
        <v>18084.162927000001</v>
      </c>
      <c r="I22" s="30">
        <v>23249.620999999999</v>
      </c>
      <c r="J22" s="29">
        <v>86391.125</v>
      </c>
      <c r="K22" s="30">
        <v>7782.0031849999941</v>
      </c>
      <c r="L22" s="29">
        <v>0</v>
      </c>
      <c r="M22" s="27">
        <v>62101.8</v>
      </c>
      <c r="N22" s="30">
        <v>35303.54</v>
      </c>
      <c r="O22" s="30">
        <v>26798.260000000002</v>
      </c>
      <c r="P22" s="3"/>
      <c r="R22" s="25"/>
      <c r="S22" s="30"/>
      <c r="T22" s="30"/>
    </row>
    <row r="23" spans="1:23" ht="12" customHeight="1" x14ac:dyDescent="0.25">
      <c r="A23" s="11">
        <v>2011</v>
      </c>
      <c r="B23" s="27">
        <v>253519.32666700002</v>
      </c>
      <c r="C23" s="27">
        <v>48766.340076</v>
      </c>
      <c r="D23" s="29">
        <v>27260.925599999999</v>
      </c>
      <c r="E23" s="29">
        <v>21505.414476000002</v>
      </c>
      <c r="F23" s="29">
        <v>0</v>
      </c>
      <c r="G23" s="27">
        <v>137932.69359100002</v>
      </c>
      <c r="H23" s="30">
        <v>22408.840112000002</v>
      </c>
      <c r="I23" s="30">
        <v>26550.729781999999</v>
      </c>
      <c r="J23" s="29">
        <v>81051.978499999997</v>
      </c>
      <c r="K23" s="30">
        <v>7921.1451970000198</v>
      </c>
      <c r="L23" s="29">
        <v>0</v>
      </c>
      <c r="M23" s="27">
        <v>66820.293000000005</v>
      </c>
      <c r="N23" s="30">
        <v>39021.692999999999</v>
      </c>
      <c r="O23" s="30">
        <v>27798.600000000006</v>
      </c>
      <c r="P23" s="3"/>
      <c r="R23" s="25"/>
      <c r="S23" s="30"/>
      <c r="T23" s="30"/>
    </row>
    <row r="24" spans="1:23" ht="12" customHeight="1" x14ac:dyDescent="0.25">
      <c r="A24" s="11">
        <v>2012</v>
      </c>
      <c r="B24" s="27">
        <v>293116.96469600004</v>
      </c>
      <c r="C24" s="27">
        <v>57246.572748999999</v>
      </c>
      <c r="D24" s="29">
        <v>32244.416286</v>
      </c>
      <c r="E24" s="29">
        <v>25002.156462999999</v>
      </c>
      <c r="F24" s="29">
        <v>0</v>
      </c>
      <c r="G24" s="27">
        <v>171854.19994700004</v>
      </c>
      <c r="H24" s="30">
        <v>26978.426215</v>
      </c>
      <c r="I24" s="30">
        <v>35259.573601999997</v>
      </c>
      <c r="J24" s="29">
        <v>95906.880000000005</v>
      </c>
      <c r="K24" s="30">
        <v>13709.320130000036</v>
      </c>
      <c r="L24" s="29">
        <v>0</v>
      </c>
      <c r="M24" s="27">
        <v>64016.192000000003</v>
      </c>
      <c r="N24" s="30">
        <v>35017.224999999999</v>
      </c>
      <c r="O24" s="30">
        <v>28998.967000000004</v>
      </c>
      <c r="P24" s="3"/>
      <c r="R24" s="25"/>
      <c r="S24" s="30"/>
      <c r="T24" s="30"/>
    </row>
    <row r="25" spans="1:23" ht="12" customHeight="1" x14ac:dyDescent="0.25">
      <c r="A25" s="11">
        <v>2013</v>
      </c>
      <c r="B25" s="27">
        <v>323804.42812699999</v>
      </c>
      <c r="C25" s="27">
        <v>62228.834107999995</v>
      </c>
      <c r="D25" s="30">
        <v>35144.372777999997</v>
      </c>
      <c r="E25" s="30">
        <v>27084.461329999998</v>
      </c>
      <c r="F25" s="29">
        <v>0</v>
      </c>
      <c r="G25" s="27">
        <v>185197.77482300001</v>
      </c>
      <c r="H25" s="30">
        <v>31061.385622999998</v>
      </c>
      <c r="I25" s="30">
        <v>40870.237766999999</v>
      </c>
      <c r="J25" s="30">
        <v>101113.011</v>
      </c>
      <c r="K25" s="30">
        <v>12153.140433000008</v>
      </c>
      <c r="L25" s="30">
        <v>0</v>
      </c>
      <c r="M25" s="27">
        <v>76377.819000000003</v>
      </c>
      <c r="N25" s="30">
        <v>43216.622000000003</v>
      </c>
      <c r="O25" s="30">
        <v>33161.197</v>
      </c>
      <c r="P25" s="3"/>
      <c r="R25" s="25"/>
      <c r="S25" s="30"/>
      <c r="T25" s="30"/>
    </row>
    <row r="26" spans="1:23" ht="12" customHeight="1" x14ac:dyDescent="0.25">
      <c r="A26" s="11">
        <v>2014</v>
      </c>
      <c r="B26" s="27">
        <v>357541.40138146002</v>
      </c>
      <c r="C26" s="27">
        <v>68382.058718999993</v>
      </c>
      <c r="D26" s="30">
        <v>39172.858056999998</v>
      </c>
      <c r="E26" s="30">
        <v>29209.200661999999</v>
      </c>
      <c r="F26" s="29"/>
      <c r="G26" s="27">
        <v>206900.40747200002</v>
      </c>
      <c r="H26" s="30">
        <v>35591.297701000003</v>
      </c>
      <c r="I26" s="30">
        <v>43690.589666</v>
      </c>
      <c r="J26" s="30">
        <v>113466.80899999999</v>
      </c>
      <c r="K26" s="30">
        <v>14151.711105000024</v>
      </c>
      <c r="L26" s="30"/>
      <c r="M26" s="27">
        <v>82258.934999999998</v>
      </c>
      <c r="N26" s="30">
        <v>45616.682999999997</v>
      </c>
      <c r="O26" s="30">
        <v>36642.252</v>
      </c>
      <c r="P26" s="3"/>
      <c r="R26" s="25"/>
      <c r="S26" s="30"/>
      <c r="T26" s="30"/>
    </row>
    <row r="27" spans="1:23" ht="12" customHeight="1" x14ac:dyDescent="0.25">
      <c r="A27" s="11">
        <v>2015</v>
      </c>
      <c r="B27" s="27">
        <v>395716.67897709005</v>
      </c>
      <c r="C27" s="27">
        <v>71324.188331999991</v>
      </c>
      <c r="D27" s="30">
        <v>40642.838953999999</v>
      </c>
      <c r="E27" s="30">
        <v>30681.349377999999</v>
      </c>
      <c r="F27" s="29"/>
      <c r="G27" s="27">
        <v>217454.55834400002</v>
      </c>
      <c r="H27" s="30">
        <v>36751.498780000002</v>
      </c>
      <c r="I27" s="30">
        <v>43889.989834</v>
      </c>
      <c r="J27" s="30">
        <v>123006.042</v>
      </c>
      <c r="K27" s="30">
        <v>13807.027730000016</v>
      </c>
      <c r="L27" s="30"/>
      <c r="M27" s="27">
        <v>106937.932</v>
      </c>
      <c r="N27" s="30">
        <v>61653.050999999999</v>
      </c>
      <c r="O27" s="30">
        <v>45284.881000000001</v>
      </c>
      <c r="P27" s="3"/>
      <c r="R27" s="25"/>
      <c r="S27" s="30"/>
      <c r="T27" s="30"/>
    </row>
    <row r="28" spans="1:23" ht="12" customHeight="1" x14ac:dyDescent="0.25">
      <c r="A28" s="11">
        <v>2016</v>
      </c>
      <c r="B28" s="27">
        <v>423917.82978460001</v>
      </c>
      <c r="C28" s="27">
        <v>73804.687214999998</v>
      </c>
      <c r="D28" s="30">
        <v>43295.347297</v>
      </c>
      <c r="E28" s="30">
        <v>30509.339918000001</v>
      </c>
      <c r="F28" s="29"/>
      <c r="G28" s="27">
        <v>242908.83587200003</v>
      </c>
      <c r="H28" s="30">
        <v>40696.159031000003</v>
      </c>
      <c r="I28" s="30">
        <v>51078.095562000002</v>
      </c>
      <c r="J28" s="30">
        <v>135158.20000000001</v>
      </c>
      <c r="K28" s="30">
        <v>15976.381279000023</v>
      </c>
      <c r="L28" s="30"/>
      <c r="M28" s="27">
        <v>107204.3066976</v>
      </c>
      <c r="N28" s="30">
        <v>56627.138117760005</v>
      </c>
      <c r="O28" s="30">
        <v>50577.168579839992</v>
      </c>
      <c r="P28" s="3"/>
      <c r="R28" s="25"/>
      <c r="S28" s="30"/>
      <c r="T28" s="30"/>
    </row>
    <row r="29" spans="1:23" ht="3" customHeight="1" x14ac:dyDescent="0.15">
      <c r="A29" s="31"/>
      <c r="B29" s="22"/>
      <c r="C29" s="22"/>
      <c r="D29" s="29"/>
      <c r="E29" s="29"/>
      <c r="F29" s="29"/>
      <c r="G29" s="22"/>
      <c r="H29" s="30"/>
      <c r="I29" s="30"/>
      <c r="J29" s="29"/>
      <c r="K29" s="30"/>
      <c r="L29" s="29"/>
      <c r="M29" s="22"/>
      <c r="N29" s="30"/>
      <c r="O29" s="30"/>
      <c r="P29" s="3"/>
      <c r="R29" s="25"/>
      <c r="S29" s="26"/>
      <c r="T29" s="25"/>
    </row>
    <row r="30" spans="1:23" ht="10.5" customHeight="1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S30" s="6"/>
      <c r="T30" s="6"/>
      <c r="U30" s="6"/>
      <c r="V30" s="6"/>
      <c r="W30" s="5"/>
    </row>
    <row r="31" spans="1:23" ht="11.25" customHeight="1" x14ac:dyDescent="0.25">
      <c r="A31" s="8"/>
      <c r="B31" s="49" t="s">
        <v>24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3"/>
      <c r="R31" s="34" t="s">
        <v>25</v>
      </c>
    </row>
    <row r="32" spans="1:23" ht="2.25" customHeight="1" x14ac:dyDescent="0.25">
      <c r="A32" s="14"/>
      <c r="B32" s="13"/>
      <c r="C32" s="13"/>
      <c r="D32" s="12"/>
      <c r="E32" s="12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3"/>
      <c r="R32" s="34" t="s">
        <v>26</v>
      </c>
    </row>
    <row r="33" spans="1:21" ht="11.1" hidden="1" customHeight="1" x14ac:dyDescent="0.15">
      <c r="A33" s="21">
        <v>1998</v>
      </c>
      <c r="B33" s="35">
        <f>C33+G33+M33</f>
        <v>60312.981118367774</v>
      </c>
      <c r="C33" s="36">
        <f>SUM(D33:E33)</f>
        <v>8544.2937904209612</v>
      </c>
      <c r="D33" s="36">
        <f>D10/$R33*100</f>
        <v>5188.6213029147575</v>
      </c>
      <c r="E33" s="36">
        <f>E10/$R33*100</f>
        <v>3355.6724875062046</v>
      </c>
      <c r="F33" s="36"/>
      <c r="G33" s="36">
        <f>SUM(H33:K33)</f>
        <v>14292.540952454066</v>
      </c>
      <c r="H33" s="36">
        <f t="shared" ref="H33:K34" si="0">H10/$R33*100</f>
        <v>3747.7003168962697</v>
      </c>
      <c r="I33" s="36">
        <f t="shared" si="0"/>
        <v>2031.9371215881017</v>
      </c>
      <c r="J33" s="36">
        <f t="shared" si="0"/>
        <v>7113.2430651762661</v>
      </c>
      <c r="K33" s="36">
        <f t="shared" si="0"/>
        <v>1399.6604487934287</v>
      </c>
      <c r="L33" s="36"/>
      <c r="M33" s="36">
        <f>SUM(N33:O33)</f>
        <v>37476.146375492746</v>
      </c>
      <c r="N33" s="36">
        <f>N10/$R33*100</f>
        <v>35719.060690200924</v>
      </c>
      <c r="O33" s="36">
        <f>O10/$R33*100</f>
        <v>1757.0856852918232</v>
      </c>
      <c r="P33" s="24"/>
      <c r="Q33" s="25"/>
      <c r="R33" s="37">
        <v>75.864256999999995</v>
      </c>
      <c r="S33" s="26"/>
      <c r="T33" s="38"/>
      <c r="U33" s="37"/>
    </row>
    <row r="34" spans="1:21" ht="11.1" hidden="1" customHeight="1" x14ac:dyDescent="0.15">
      <c r="A34" s="21">
        <v>1999</v>
      </c>
      <c r="B34" s="35">
        <f>C34+G34+M34</f>
        <v>67679.508000453541</v>
      </c>
      <c r="C34" s="36">
        <f>SUM(D34:E34)</f>
        <v>9290.6779409509472</v>
      </c>
      <c r="D34" s="36">
        <f>D11/$R34*100</f>
        <v>5856.050222664594</v>
      </c>
      <c r="E34" s="36">
        <f>E11/$R34*100</f>
        <v>3434.6277182863537</v>
      </c>
      <c r="F34" s="36"/>
      <c r="G34" s="36">
        <f>SUM(H34:K34)</f>
        <v>17735.960907133427</v>
      </c>
      <c r="H34" s="36">
        <f t="shared" si="0"/>
        <v>3573.3114717909402</v>
      </c>
      <c r="I34" s="36">
        <f t="shared" si="0"/>
        <v>2062.5910636153435</v>
      </c>
      <c r="J34" s="36">
        <f t="shared" si="0"/>
        <v>10603.465325715812</v>
      </c>
      <c r="K34" s="36">
        <f t="shared" si="0"/>
        <v>1496.5930460113323</v>
      </c>
      <c r="L34" s="36"/>
      <c r="M34" s="36">
        <f>SUM(N34:O34)</f>
        <v>40652.869152369167</v>
      </c>
      <c r="N34" s="36">
        <f>N11/$R34*100</f>
        <v>36910.169121405481</v>
      </c>
      <c r="O34" s="36">
        <f>O11/$R34*100</f>
        <v>3742.7000309636874</v>
      </c>
      <c r="P34" s="24"/>
      <c r="Q34" s="25"/>
      <c r="R34" s="37">
        <v>78.6912650128058</v>
      </c>
      <c r="S34" s="26"/>
      <c r="T34" s="38"/>
      <c r="U34" s="37"/>
    </row>
    <row r="35" spans="1:21" ht="11.1" hidden="1" customHeight="1" x14ac:dyDescent="0.15">
      <c r="A35" s="21">
        <v>2000</v>
      </c>
      <c r="B35" s="35">
        <f>C35+G35+M35</f>
        <v>68028.169859536574</v>
      </c>
      <c r="C35" s="36">
        <f>SUM(D35:E35)</f>
        <v>8682.0719884159953</v>
      </c>
      <c r="D35" s="36">
        <f t="shared" ref="D35:D51" si="1">D12/R35*100</f>
        <v>5530.089501628082</v>
      </c>
      <c r="E35" s="36">
        <f t="shared" ref="E35:E51" si="2">E12/R35*100</f>
        <v>3151.9824867879129</v>
      </c>
      <c r="F35" s="36"/>
      <c r="G35" s="36">
        <f>SUM(H35:K35)</f>
        <v>19041.424822797555</v>
      </c>
      <c r="H35" s="36">
        <f t="shared" ref="H35:H51" si="3">H12/R35*100</f>
        <v>3387.9673844600866</v>
      </c>
      <c r="I35" s="36">
        <f t="shared" ref="I35:I51" si="4">I12/R35*100</f>
        <v>2576.7403570754796</v>
      </c>
      <c r="J35" s="36">
        <f t="shared" ref="J35:J51" si="5">J12/R35*100</f>
        <v>11758.740067965375</v>
      </c>
      <c r="K35" s="36">
        <f t="shared" ref="K35:K51" si="6">K12/R35*100</f>
        <v>1317.9770132966148</v>
      </c>
      <c r="L35" s="36"/>
      <c r="M35" s="36">
        <f>SUM(N35:O35)</f>
        <v>40304.673048323028</v>
      </c>
      <c r="N35" s="36">
        <f t="shared" ref="N35:N51" si="7">N12/R35*100</f>
        <v>37563.872507344124</v>
      </c>
      <c r="O35" s="36">
        <f t="shared" ref="O35:O51" si="8">O12/R35*100</f>
        <v>2740.8005409789071</v>
      </c>
      <c r="P35" s="24"/>
      <c r="Q35" s="25"/>
      <c r="R35" s="37">
        <v>81.629800000000003</v>
      </c>
      <c r="S35" s="26"/>
      <c r="T35" s="38"/>
      <c r="U35" s="37"/>
    </row>
    <row r="36" spans="1:21" ht="11.1" hidden="1" customHeight="1" x14ac:dyDescent="0.15">
      <c r="A36" s="21">
        <v>2001</v>
      </c>
      <c r="B36" s="35">
        <f t="shared" ref="B36" si="9">C36+G36+M36</f>
        <v>71495.418628213403</v>
      </c>
      <c r="C36" s="36">
        <f t="shared" ref="C36" si="10">SUM(D36:E36)</f>
        <v>9186.2637349158176</v>
      </c>
      <c r="D36" s="36">
        <f t="shared" si="1"/>
        <v>6024.3235883609841</v>
      </c>
      <c r="E36" s="36">
        <f t="shared" si="2"/>
        <v>3161.9401465548331</v>
      </c>
      <c r="F36" s="36"/>
      <c r="G36" s="36">
        <f t="shared" ref="G36" si="11">SUM(H36:K36)</f>
        <v>23321.294608577897</v>
      </c>
      <c r="H36" s="36">
        <f t="shared" si="3"/>
        <v>3628.1373503847858</v>
      </c>
      <c r="I36" s="36">
        <f t="shared" si="4"/>
        <v>2857.1654617311333</v>
      </c>
      <c r="J36" s="36">
        <f t="shared" si="5"/>
        <v>15148.961433067814</v>
      </c>
      <c r="K36" s="36">
        <f t="shared" si="6"/>
        <v>1687.0303633941646</v>
      </c>
      <c r="L36" s="36"/>
      <c r="M36" s="36">
        <f t="shared" ref="M36" si="12">SUM(N36:O36)</f>
        <v>38987.860284719689</v>
      </c>
      <c r="N36" s="36">
        <f t="shared" si="7"/>
        <v>34282.77674061463</v>
      </c>
      <c r="O36" s="36">
        <f t="shared" si="8"/>
        <v>4705.0835441050558</v>
      </c>
      <c r="P36" s="24"/>
      <c r="Q36" s="25"/>
      <c r="R36" s="37">
        <v>81.525800000000004</v>
      </c>
      <c r="S36" s="26"/>
      <c r="T36" s="38"/>
      <c r="U36" s="37"/>
    </row>
    <row r="37" spans="1:21" ht="11.1" hidden="1" customHeight="1" x14ac:dyDescent="0.15">
      <c r="A37" s="11">
        <v>2002</v>
      </c>
      <c r="B37" s="39">
        <f>C37+G37+M37</f>
        <v>78024.818273208832</v>
      </c>
      <c r="C37" s="22">
        <f>D37+E37</f>
        <v>9880.0784421760818</v>
      </c>
      <c r="D37" s="36">
        <f t="shared" si="1"/>
        <v>6733.9780767892353</v>
      </c>
      <c r="E37" s="36">
        <f t="shared" si="2"/>
        <v>3146.1003653868461</v>
      </c>
      <c r="F37" s="36"/>
      <c r="G37" s="22">
        <f>SUM(H37:K37)</f>
        <v>27681.306306306305</v>
      </c>
      <c r="H37" s="36">
        <f t="shared" si="3"/>
        <v>3700.8383114874532</v>
      </c>
      <c r="I37" s="36">
        <f t="shared" si="4"/>
        <v>3460.5662529482274</v>
      </c>
      <c r="J37" s="36">
        <f t="shared" si="5"/>
        <v>19035.398059003208</v>
      </c>
      <c r="K37" s="36">
        <f t="shared" si="6"/>
        <v>1484.5036828674165</v>
      </c>
      <c r="L37" s="36"/>
      <c r="M37" s="22">
        <f>N37+O37</f>
        <v>40463.433524726446</v>
      </c>
      <c r="N37" s="36">
        <f t="shared" si="7"/>
        <v>34458.639030661565</v>
      </c>
      <c r="O37" s="36">
        <f t="shared" si="8"/>
        <v>6004.7944940648795</v>
      </c>
      <c r="P37" s="24"/>
      <c r="Q37" s="25"/>
      <c r="R37" s="37">
        <v>82.761600000000001</v>
      </c>
      <c r="S37" s="22"/>
      <c r="T37" s="38"/>
      <c r="U37" s="37"/>
    </row>
    <row r="38" spans="1:21" ht="11.1" hidden="1" customHeight="1" x14ac:dyDescent="0.15">
      <c r="A38" s="11">
        <v>2003</v>
      </c>
      <c r="B38" s="39">
        <f t="shared" ref="B38:B50" si="13">C38+G38+M38</f>
        <v>85814.991534735891</v>
      </c>
      <c r="C38" s="22">
        <f t="shared" ref="C38:C50" si="14">D38+E38</f>
        <v>10978.472526798811</v>
      </c>
      <c r="D38" s="36">
        <f t="shared" si="1"/>
        <v>7449.6517215847734</v>
      </c>
      <c r="E38" s="36">
        <f t="shared" si="2"/>
        <v>3528.8208052140371</v>
      </c>
      <c r="F38" s="36"/>
      <c r="G38" s="22">
        <f t="shared" ref="G38:G48" si="15">SUM(H38:K38)</f>
        <v>34776.55003937881</v>
      </c>
      <c r="H38" s="36">
        <f t="shared" si="3"/>
        <v>4229.409836684069</v>
      </c>
      <c r="I38" s="36">
        <f t="shared" si="4"/>
        <v>3274.056441382173</v>
      </c>
      <c r="J38" s="36">
        <f t="shared" si="5"/>
        <v>25753.627801908107</v>
      </c>
      <c r="K38" s="36">
        <f t="shared" si="6"/>
        <v>1519.4559594044604</v>
      </c>
      <c r="L38" s="36"/>
      <c r="M38" s="22">
        <f t="shared" ref="M38:M50" si="16">N38+O38</f>
        <v>40059.968968558263</v>
      </c>
      <c r="N38" s="36">
        <f t="shared" si="7"/>
        <v>32605.33830402324</v>
      </c>
      <c r="O38" s="36">
        <f t="shared" si="8"/>
        <v>7454.6306645350242</v>
      </c>
      <c r="P38" s="24"/>
      <c r="Q38" s="25"/>
      <c r="R38" s="37">
        <v>84.8172</v>
      </c>
      <c r="S38" s="22"/>
      <c r="T38" s="38"/>
      <c r="U38" s="37"/>
    </row>
    <row r="39" spans="1:21" ht="12" hidden="1" customHeight="1" x14ac:dyDescent="0.15">
      <c r="A39" s="11">
        <v>2004</v>
      </c>
      <c r="B39" s="39">
        <f t="shared" si="13"/>
        <v>93405.493775763418</v>
      </c>
      <c r="C39" s="22">
        <f t="shared" si="14"/>
        <v>14150.229949253615</v>
      </c>
      <c r="D39" s="36">
        <f t="shared" si="1"/>
        <v>9093.9316256844613</v>
      </c>
      <c r="E39" s="36">
        <f t="shared" si="2"/>
        <v>5056.2983235691536</v>
      </c>
      <c r="F39" s="36"/>
      <c r="G39" s="22">
        <f t="shared" si="15"/>
        <v>40485.380563701867</v>
      </c>
      <c r="H39" s="36">
        <f t="shared" si="3"/>
        <v>4755.0888802298741</v>
      </c>
      <c r="I39" s="36">
        <f t="shared" si="4"/>
        <v>4811.5445175903324</v>
      </c>
      <c r="J39" s="36">
        <f t="shared" si="5"/>
        <v>29225.053492203468</v>
      </c>
      <c r="K39" s="36">
        <f t="shared" si="6"/>
        <v>1693.693673678194</v>
      </c>
      <c r="L39" s="36"/>
      <c r="M39" s="22">
        <f t="shared" si="16"/>
        <v>38769.88326280794</v>
      </c>
      <c r="N39" s="36">
        <f t="shared" si="7"/>
        <v>24693.662284749425</v>
      </c>
      <c r="O39" s="36">
        <f t="shared" si="8"/>
        <v>14076.220978058514</v>
      </c>
      <c r="P39" s="24"/>
      <c r="Q39" s="25"/>
      <c r="R39" s="37">
        <v>87.769800000000004</v>
      </c>
      <c r="S39" s="22"/>
      <c r="T39" s="38"/>
      <c r="U39" s="37"/>
    </row>
    <row r="40" spans="1:21" ht="12" hidden="1" customHeight="1" x14ac:dyDescent="0.15">
      <c r="A40" s="11">
        <v>2005</v>
      </c>
      <c r="B40" s="22">
        <f t="shared" si="13"/>
        <v>113192.09279837631</v>
      </c>
      <c r="C40" s="22">
        <f t="shared" si="14"/>
        <v>17387.343372851545</v>
      </c>
      <c r="D40" s="36">
        <f t="shared" si="1"/>
        <v>11265.755551389575</v>
      </c>
      <c r="E40" s="36">
        <f t="shared" si="2"/>
        <v>6121.5878214619679</v>
      </c>
      <c r="F40" s="36"/>
      <c r="G40" s="22">
        <f t="shared" si="15"/>
        <v>52003.398300204411</v>
      </c>
      <c r="H40" s="36">
        <f t="shared" si="3"/>
        <v>6442.8785839452275</v>
      </c>
      <c r="I40" s="36">
        <f t="shared" si="4"/>
        <v>7136.9737531895025</v>
      </c>
      <c r="J40" s="36">
        <f t="shared" si="5"/>
        <v>36172.116931387398</v>
      </c>
      <c r="K40" s="36">
        <f t="shared" si="6"/>
        <v>2251.4290316822867</v>
      </c>
      <c r="L40" s="36"/>
      <c r="M40" s="22">
        <f t="shared" si="16"/>
        <v>43801.351125320354</v>
      </c>
      <c r="N40" s="36">
        <f t="shared" si="7"/>
        <v>28007.108113599599</v>
      </c>
      <c r="O40" s="36">
        <f t="shared" si="8"/>
        <v>15794.243011720755</v>
      </c>
      <c r="P40" s="24"/>
      <c r="Q40" s="25"/>
      <c r="R40" s="37">
        <v>89.081299999999999</v>
      </c>
      <c r="S40" s="22"/>
      <c r="T40" s="38"/>
      <c r="U40" s="37"/>
    </row>
    <row r="41" spans="1:21" ht="12" customHeight="1" x14ac:dyDescent="0.15">
      <c r="A41" s="11">
        <v>2006</v>
      </c>
      <c r="B41" s="27">
        <f t="shared" si="13"/>
        <v>135983.28423679111</v>
      </c>
      <c r="C41" s="27">
        <f t="shared" si="14"/>
        <v>21061.697977459251</v>
      </c>
      <c r="D41" s="48">
        <f t="shared" si="1"/>
        <v>12972.55129608212</v>
      </c>
      <c r="E41" s="48">
        <f t="shared" si="2"/>
        <v>8089.1466813771303</v>
      </c>
      <c r="F41" s="48"/>
      <c r="G41" s="27">
        <f t="shared" si="15"/>
        <v>68411.179420298213</v>
      </c>
      <c r="H41" s="48">
        <f t="shared" si="3"/>
        <v>7340.040357579699</v>
      </c>
      <c r="I41" s="48">
        <f t="shared" si="4"/>
        <v>7727.1112808092821</v>
      </c>
      <c r="J41" s="48">
        <f t="shared" si="5"/>
        <v>50555.017725812642</v>
      </c>
      <c r="K41" s="48">
        <f t="shared" si="6"/>
        <v>2789.0100560965961</v>
      </c>
      <c r="L41" s="48"/>
      <c r="M41" s="27">
        <f t="shared" si="16"/>
        <v>46510.40683903364</v>
      </c>
      <c r="N41" s="48">
        <f t="shared" si="7"/>
        <v>28694.418977385994</v>
      </c>
      <c r="O41" s="48">
        <f t="shared" si="8"/>
        <v>17815.987861647645</v>
      </c>
      <c r="P41" s="24"/>
      <c r="Q41" s="25"/>
      <c r="R41" s="37">
        <v>90.0946</v>
      </c>
      <c r="S41" s="22"/>
      <c r="T41" s="38"/>
      <c r="U41" s="37"/>
    </row>
    <row r="42" spans="1:21" ht="12" customHeight="1" x14ac:dyDescent="0.25">
      <c r="A42" s="11">
        <v>2007</v>
      </c>
      <c r="B42" s="27">
        <f t="shared" si="13"/>
        <v>168471.76026345356</v>
      </c>
      <c r="C42" s="27">
        <f t="shared" si="14"/>
        <v>26140.354425566999</v>
      </c>
      <c r="D42" s="48">
        <f t="shared" si="1"/>
        <v>15868.149438447048</v>
      </c>
      <c r="E42" s="48">
        <f t="shared" si="2"/>
        <v>10272.204987119952</v>
      </c>
      <c r="F42" s="40"/>
      <c r="G42" s="27">
        <f t="shared" si="15"/>
        <v>90708.378962803792</v>
      </c>
      <c r="H42" s="48">
        <f t="shared" si="3"/>
        <v>9114.1112340494619</v>
      </c>
      <c r="I42" s="48">
        <f t="shared" si="4"/>
        <v>11663.492222844034</v>
      </c>
      <c r="J42" s="48">
        <f t="shared" si="5"/>
        <v>64513.410841453675</v>
      </c>
      <c r="K42" s="48">
        <f t="shared" si="6"/>
        <v>5417.3646644566215</v>
      </c>
      <c r="L42" s="40"/>
      <c r="M42" s="27">
        <f t="shared" si="16"/>
        <v>51623.026875082774</v>
      </c>
      <c r="N42" s="48">
        <f t="shared" si="7"/>
        <v>30468.981087904718</v>
      </c>
      <c r="O42" s="48">
        <f t="shared" si="8"/>
        <v>21154.045787178056</v>
      </c>
      <c r="P42" s="24"/>
      <c r="R42" s="37">
        <v>93.633200000000002</v>
      </c>
      <c r="S42" s="29"/>
      <c r="T42" s="38"/>
      <c r="U42" s="37"/>
    </row>
    <row r="43" spans="1:21" ht="12" customHeight="1" x14ac:dyDescent="0.25">
      <c r="A43" s="11">
        <v>2008</v>
      </c>
      <c r="B43" s="27">
        <f t="shared" si="13"/>
        <v>164214.37881934707</v>
      </c>
      <c r="C43" s="27">
        <f t="shared" si="14"/>
        <v>28970.653008211499</v>
      </c>
      <c r="D43" s="48">
        <f t="shared" si="1"/>
        <v>17359.853995593832</v>
      </c>
      <c r="E43" s="48">
        <f t="shared" si="2"/>
        <v>11610.799012617665</v>
      </c>
      <c r="F43" s="40"/>
      <c r="G43" s="27">
        <f t="shared" si="15"/>
        <v>80540.518320648902</v>
      </c>
      <c r="H43" s="48">
        <f t="shared" si="3"/>
        <v>11675.162227117964</v>
      </c>
      <c r="I43" s="48">
        <f t="shared" si="4"/>
        <v>15538.281594231925</v>
      </c>
      <c r="J43" s="48">
        <f t="shared" si="5"/>
        <v>49448.980072100938</v>
      </c>
      <c r="K43" s="48">
        <f t="shared" si="6"/>
        <v>3878.0944271980884</v>
      </c>
      <c r="L43" s="40"/>
      <c r="M43" s="27">
        <f t="shared" si="16"/>
        <v>54703.207490486682</v>
      </c>
      <c r="N43" s="48">
        <f t="shared" si="7"/>
        <v>35234.812737832966</v>
      </c>
      <c r="O43" s="48">
        <f t="shared" si="8"/>
        <v>19468.394752653716</v>
      </c>
      <c r="P43" s="24"/>
      <c r="R43" s="37">
        <v>99.86</v>
      </c>
      <c r="S43" s="29"/>
      <c r="T43" s="38"/>
      <c r="U43" s="37"/>
    </row>
    <row r="44" spans="1:21" ht="12" customHeight="1" x14ac:dyDescent="0.25">
      <c r="A44" s="11">
        <v>2009</v>
      </c>
      <c r="B44" s="27">
        <f t="shared" si="13"/>
        <v>195406.23743669147</v>
      </c>
      <c r="C44" s="27">
        <f t="shared" si="14"/>
        <v>33111.814491783625</v>
      </c>
      <c r="D44" s="48">
        <f t="shared" si="1"/>
        <v>19221.162079816193</v>
      </c>
      <c r="E44" s="48">
        <f t="shared" si="2"/>
        <v>13890.652411967432</v>
      </c>
      <c r="F44" s="29"/>
      <c r="G44" s="27">
        <f t="shared" si="15"/>
        <v>105691.59491433995</v>
      </c>
      <c r="H44" s="48">
        <f t="shared" si="3"/>
        <v>13793.281796114079</v>
      </c>
      <c r="I44" s="48">
        <f t="shared" si="4"/>
        <v>17513.811497927178</v>
      </c>
      <c r="J44" s="48">
        <f t="shared" si="5"/>
        <v>68523.36346835822</v>
      </c>
      <c r="K44" s="48">
        <f t="shared" si="6"/>
        <v>5861.1381519404713</v>
      </c>
      <c r="L44" s="29"/>
      <c r="M44" s="27">
        <f t="shared" si="16"/>
        <v>56602.828030567893</v>
      </c>
      <c r="N44" s="48">
        <f t="shared" si="7"/>
        <v>33680.737225912788</v>
      </c>
      <c r="O44" s="48">
        <f t="shared" si="8"/>
        <v>22922.090804655109</v>
      </c>
      <c r="P44" s="24"/>
      <c r="R44" s="37">
        <v>100.105</v>
      </c>
      <c r="S44" s="30"/>
      <c r="T44" s="38"/>
      <c r="U44" s="37"/>
    </row>
    <row r="45" spans="1:21" ht="12" customHeight="1" x14ac:dyDescent="0.25">
      <c r="A45" s="11">
        <v>2010</v>
      </c>
      <c r="B45" s="27">
        <f t="shared" si="13"/>
        <v>235125.1111548233</v>
      </c>
      <c r="C45" s="27">
        <f t="shared" si="14"/>
        <v>41739.174358703356</v>
      </c>
      <c r="D45" s="48">
        <f t="shared" si="1"/>
        <v>23615.682947165689</v>
      </c>
      <c r="E45" s="48">
        <f t="shared" si="2"/>
        <v>18123.491411537667</v>
      </c>
      <c r="F45" s="29"/>
      <c r="G45" s="27">
        <f t="shared" si="15"/>
        <v>132611.21365072281</v>
      </c>
      <c r="H45" s="48">
        <f t="shared" si="3"/>
        <v>17697.715608962691</v>
      </c>
      <c r="I45" s="48">
        <f t="shared" si="4"/>
        <v>22752.791054533212</v>
      </c>
      <c r="J45" s="48">
        <f t="shared" si="5"/>
        <v>84545.000371879636</v>
      </c>
      <c r="K45" s="48">
        <f t="shared" si="6"/>
        <v>7615.7066153472715</v>
      </c>
      <c r="L45" s="29"/>
      <c r="M45" s="27">
        <f t="shared" si="16"/>
        <v>60774.723145397118</v>
      </c>
      <c r="N45" s="48">
        <f t="shared" si="7"/>
        <v>34549.12529995029</v>
      </c>
      <c r="O45" s="48">
        <f t="shared" si="8"/>
        <v>26225.597845446828</v>
      </c>
      <c r="P45" s="24"/>
      <c r="R45" s="37">
        <v>102.1836</v>
      </c>
      <c r="S45" s="30"/>
      <c r="T45" s="38"/>
      <c r="U45" s="37"/>
    </row>
    <row r="46" spans="1:21" ht="12" customHeight="1" x14ac:dyDescent="0.25">
      <c r="A46" s="11">
        <v>2011</v>
      </c>
      <c r="B46" s="27">
        <f t="shared" si="13"/>
        <v>236877.49804205543</v>
      </c>
      <c r="C46" s="27">
        <f t="shared" si="14"/>
        <v>45565.159775941254</v>
      </c>
      <c r="D46" s="48">
        <f t="shared" si="1"/>
        <v>25471.430266618703</v>
      </c>
      <c r="E46" s="48">
        <f t="shared" si="2"/>
        <v>20093.729509322548</v>
      </c>
      <c r="F46" s="29"/>
      <c r="G46" s="27">
        <f t="shared" si="15"/>
        <v>128878.34543263057</v>
      </c>
      <c r="H46" s="48">
        <f t="shared" si="3"/>
        <v>20937.851364394472</v>
      </c>
      <c r="I46" s="48">
        <f t="shared" si="4"/>
        <v>24807.853999280545</v>
      </c>
      <c r="J46" s="48">
        <f t="shared" si="5"/>
        <v>75731.464464076314</v>
      </c>
      <c r="K46" s="48">
        <f t="shared" si="6"/>
        <v>7401.1756048792295</v>
      </c>
      <c r="L46" s="29"/>
      <c r="M46" s="27">
        <f t="shared" si="16"/>
        <v>62433.992833483622</v>
      </c>
      <c r="N46" s="48">
        <f t="shared" si="7"/>
        <v>36460.182853619001</v>
      </c>
      <c r="O46" s="48">
        <f t="shared" si="8"/>
        <v>25973.809979864622</v>
      </c>
      <c r="P46" s="24"/>
      <c r="R46" s="37">
        <v>107.02549999999999</v>
      </c>
      <c r="S46" s="30"/>
      <c r="T46" s="38"/>
      <c r="U46" s="37"/>
    </row>
    <row r="47" spans="1:21" ht="12" customHeight="1" x14ac:dyDescent="0.25">
      <c r="A47" s="11">
        <v>2012</v>
      </c>
      <c r="B47" s="27">
        <f t="shared" si="13"/>
        <v>266807.11507814418</v>
      </c>
      <c r="C47" s="27">
        <f t="shared" si="14"/>
        <v>52108.184659706356</v>
      </c>
      <c r="D47" s="48">
        <f t="shared" si="1"/>
        <v>29350.193686567571</v>
      </c>
      <c r="E47" s="48">
        <f t="shared" si="2"/>
        <v>22757.990973138782</v>
      </c>
      <c r="F47" s="29"/>
      <c r="G47" s="27">
        <f t="shared" si="15"/>
        <v>156428.75993027553</v>
      </c>
      <c r="H47" s="48">
        <f t="shared" si="3"/>
        <v>24556.872971300094</v>
      </c>
      <c r="I47" s="48">
        <f t="shared" si="4"/>
        <v>32094.7138675235</v>
      </c>
      <c r="J47" s="48">
        <f t="shared" si="5"/>
        <v>87298.386142489137</v>
      </c>
      <c r="K47" s="48">
        <f t="shared" si="6"/>
        <v>12478.786948962814</v>
      </c>
      <c r="L47" s="29"/>
      <c r="M47" s="27">
        <f t="shared" si="16"/>
        <v>58270.170488162315</v>
      </c>
      <c r="N47" s="48">
        <f t="shared" si="7"/>
        <v>31874.118203912214</v>
      </c>
      <c r="O47" s="48">
        <f t="shared" si="8"/>
        <v>26396.052284250101</v>
      </c>
      <c r="P47" s="3"/>
      <c r="R47" s="37">
        <v>109.861</v>
      </c>
      <c r="S47" s="30"/>
      <c r="T47" s="38"/>
    </row>
    <row r="48" spans="1:21" ht="12" customHeight="1" x14ac:dyDescent="0.25">
      <c r="A48" s="11">
        <v>2013</v>
      </c>
      <c r="B48" s="27">
        <f t="shared" si="13"/>
        <v>286545.744421151</v>
      </c>
      <c r="C48" s="27">
        <f t="shared" si="14"/>
        <v>55068.448902548342</v>
      </c>
      <c r="D48" s="48">
        <f t="shared" si="1"/>
        <v>31100.471739170833</v>
      </c>
      <c r="E48" s="48">
        <f t="shared" si="2"/>
        <v>23967.977163377509</v>
      </c>
      <c r="F48" s="29"/>
      <c r="G48" s="27">
        <f t="shared" si="15"/>
        <v>163887.92022049031</v>
      </c>
      <c r="H48" s="48">
        <f t="shared" si="3"/>
        <v>27487.295102683383</v>
      </c>
      <c r="I48" s="48">
        <f t="shared" si="4"/>
        <v>36167.487827282006</v>
      </c>
      <c r="J48" s="48">
        <f t="shared" si="5"/>
        <v>89478.402728430374</v>
      </c>
      <c r="K48" s="48">
        <f t="shared" si="6"/>
        <v>10754.734562094542</v>
      </c>
      <c r="L48" s="29"/>
      <c r="M48" s="27">
        <f t="shared" si="16"/>
        <v>67589.37529811234</v>
      </c>
      <c r="N48" s="48">
        <f t="shared" si="7"/>
        <v>38243.884438159446</v>
      </c>
      <c r="O48" s="48">
        <f t="shared" si="8"/>
        <v>29345.490859952901</v>
      </c>
      <c r="P48" s="3"/>
      <c r="R48" s="37">
        <v>113.0027</v>
      </c>
      <c r="S48" s="30"/>
      <c r="T48" s="38"/>
    </row>
    <row r="49" spans="1:20" ht="12" customHeight="1" x14ac:dyDescent="0.25">
      <c r="A49" s="11">
        <v>2014</v>
      </c>
      <c r="B49" s="27">
        <f t="shared" si="13"/>
        <v>306518.51862256875</v>
      </c>
      <c r="C49" s="27">
        <f t="shared" si="14"/>
        <v>58623.609095586333</v>
      </c>
      <c r="D49" s="48">
        <f t="shared" si="1"/>
        <v>33582.70226006498</v>
      </c>
      <c r="E49" s="48">
        <f t="shared" si="2"/>
        <v>25040.906835521353</v>
      </c>
      <c r="F49" s="29"/>
      <c r="G49" s="27">
        <f t="shared" ref="G49:G50" si="17">SUM(H49:K49)</f>
        <v>177374.72133148776</v>
      </c>
      <c r="H49" s="48">
        <f t="shared" si="3"/>
        <v>30512.247842698132</v>
      </c>
      <c r="I49" s="48">
        <f t="shared" si="4"/>
        <v>37455.731776960805</v>
      </c>
      <c r="J49" s="48">
        <f t="shared" si="5"/>
        <v>97274.548042984563</v>
      </c>
      <c r="K49" s="48">
        <f t="shared" si="6"/>
        <v>12132.19366884428</v>
      </c>
      <c r="L49" s="29"/>
      <c r="M49" s="27">
        <f t="shared" si="16"/>
        <v>70520.188195494644</v>
      </c>
      <c r="N49" s="48">
        <f t="shared" si="7"/>
        <v>39106.96230159339</v>
      </c>
      <c r="O49" s="48">
        <f t="shared" si="8"/>
        <v>31413.22589390125</v>
      </c>
      <c r="P49" s="3"/>
      <c r="R49" s="37">
        <v>116.645938</v>
      </c>
      <c r="S49" s="30"/>
      <c r="T49" s="41"/>
    </row>
    <row r="50" spans="1:20" ht="12" customHeight="1" x14ac:dyDescent="0.25">
      <c r="A50" s="11">
        <v>2015</v>
      </c>
      <c r="B50" s="27">
        <f t="shared" si="13"/>
        <v>324954.72334465932</v>
      </c>
      <c r="C50" s="27">
        <f t="shared" si="14"/>
        <v>58570.015205712669</v>
      </c>
      <c r="D50" s="48">
        <f t="shared" si="1"/>
        <v>33375.096880998899</v>
      </c>
      <c r="E50" s="48">
        <f t="shared" si="2"/>
        <v>25194.918324713773</v>
      </c>
      <c r="F50" s="29"/>
      <c r="G50" s="27">
        <f t="shared" si="17"/>
        <v>178569.38980468418</v>
      </c>
      <c r="H50" s="48">
        <f t="shared" si="3"/>
        <v>30179.60516224457</v>
      </c>
      <c r="I50" s="48">
        <f t="shared" si="4"/>
        <v>36041.5930706445</v>
      </c>
      <c r="J50" s="48">
        <f t="shared" si="5"/>
        <v>101010.13301124673</v>
      </c>
      <c r="K50" s="48">
        <f t="shared" si="6"/>
        <v>11338.058560548379</v>
      </c>
      <c r="L50" s="29"/>
      <c r="M50" s="27">
        <f t="shared" si="16"/>
        <v>87815.318334262454</v>
      </c>
      <c r="N50" s="48">
        <f t="shared" si="7"/>
        <v>50628.268179372666</v>
      </c>
      <c r="O50" s="48">
        <f t="shared" si="8"/>
        <v>37187.050154889788</v>
      </c>
      <c r="P50" s="3"/>
      <c r="R50" s="37">
        <v>121.775943</v>
      </c>
      <c r="S50" s="30"/>
      <c r="T50" s="41"/>
    </row>
    <row r="51" spans="1:20" ht="12" customHeight="1" x14ac:dyDescent="0.25">
      <c r="A51" s="11">
        <v>2016</v>
      </c>
      <c r="B51" s="27">
        <f t="shared" ref="B51" si="18">C51+G51+M51</f>
        <v>337204.77540517348</v>
      </c>
      <c r="C51" s="27">
        <f t="shared" ref="C51" si="19">D51+E51</f>
        <v>58707.823138339838</v>
      </c>
      <c r="D51" s="48">
        <f t="shared" si="1"/>
        <v>34439.216366039793</v>
      </c>
      <c r="E51" s="48">
        <f t="shared" si="2"/>
        <v>24268.606772300045</v>
      </c>
      <c r="F51" s="29"/>
      <c r="G51" s="27">
        <f t="shared" ref="G51" si="20">SUM(H51:K51)</f>
        <v>193221.45399208571</v>
      </c>
      <c r="H51" s="48">
        <f t="shared" si="3"/>
        <v>32371.696120624223</v>
      </c>
      <c r="I51" s="48">
        <f t="shared" si="4"/>
        <v>40629.991314259874</v>
      </c>
      <c r="J51" s="48">
        <f t="shared" si="5"/>
        <v>107511.37902910446</v>
      </c>
      <c r="K51" s="48">
        <f t="shared" si="6"/>
        <v>12708.387528097146</v>
      </c>
      <c r="L51" s="29"/>
      <c r="M51" s="27">
        <f t="shared" ref="M51" si="21">N51+O51</f>
        <v>85275.498274747908</v>
      </c>
      <c r="N51" s="48">
        <f t="shared" si="7"/>
        <v>45043.968545836979</v>
      </c>
      <c r="O51" s="48">
        <f t="shared" si="8"/>
        <v>40231.529728910929</v>
      </c>
      <c r="P51" s="3"/>
      <c r="R51" s="37">
        <v>125.71525099999999</v>
      </c>
      <c r="S51" s="30"/>
      <c r="T51" s="41"/>
    </row>
    <row r="52" spans="1:20" ht="3" customHeight="1" x14ac:dyDescent="0.15">
      <c r="A52" s="42"/>
      <c r="B52" s="43"/>
      <c r="C52" s="43"/>
      <c r="D52" s="44"/>
      <c r="E52" s="44"/>
      <c r="F52" s="45"/>
      <c r="G52" s="43"/>
      <c r="H52" s="44"/>
      <c r="I52" s="44"/>
      <c r="J52" s="44"/>
      <c r="K52" s="44"/>
      <c r="L52" s="45"/>
      <c r="M52" s="43"/>
      <c r="N52" s="44"/>
      <c r="O52" s="44"/>
      <c r="P52" s="3"/>
      <c r="R52" s="37"/>
      <c r="S52" s="30"/>
      <c r="T52" s="41"/>
    </row>
    <row r="53" spans="1:20" x14ac:dyDescent="0.25">
      <c r="A53" s="46" t="s">
        <v>28</v>
      </c>
      <c r="P53" s="3"/>
    </row>
    <row r="54" spans="1:20" x14ac:dyDescent="0.25">
      <c r="A54" s="46" t="s">
        <v>27</v>
      </c>
      <c r="P54" s="3"/>
    </row>
    <row r="55" spans="1:20" x14ac:dyDescent="0.25">
      <c r="B55" s="47"/>
      <c r="C55" s="47"/>
      <c r="D55" s="47"/>
      <c r="E55" s="47"/>
      <c r="G55" s="47"/>
      <c r="H55" s="47"/>
      <c r="I55" s="47"/>
      <c r="J55" s="47"/>
      <c r="K55" s="47"/>
      <c r="P55" s="3"/>
    </row>
    <row r="56" spans="1:20" x14ac:dyDescent="0.25">
      <c r="B56" s="47"/>
      <c r="P56" s="3"/>
    </row>
    <row r="57" spans="1:20" x14ac:dyDescent="0.25">
      <c r="B57" s="47"/>
      <c r="P57" s="3"/>
    </row>
    <row r="58" spans="1:20" x14ac:dyDescent="0.25">
      <c r="B58" s="47"/>
      <c r="P58" s="3"/>
    </row>
    <row r="59" spans="1:20" x14ac:dyDescent="0.25">
      <c r="B59" s="47"/>
      <c r="P59" s="3"/>
    </row>
    <row r="60" spans="1:20" x14ac:dyDescent="0.25">
      <c r="P60" s="3"/>
    </row>
    <row r="61" spans="1:20" x14ac:dyDescent="0.25">
      <c r="P61" s="3"/>
    </row>
    <row r="62" spans="1:20" x14ac:dyDescent="0.25">
      <c r="P62" s="3"/>
    </row>
    <row r="63" spans="1:20" x14ac:dyDescent="0.25">
      <c r="P63" s="3"/>
    </row>
    <row r="64" spans="1:20" x14ac:dyDescent="0.25">
      <c r="P64" s="3"/>
    </row>
    <row r="65" spans="16:16" x14ac:dyDescent="0.25">
      <c r="P65" s="3"/>
    </row>
    <row r="66" spans="16:16" x14ac:dyDescent="0.25">
      <c r="P66" s="3"/>
    </row>
  </sheetData>
  <mergeCells count="11">
    <mergeCell ref="B31:O31"/>
    <mergeCell ref="C4:K4"/>
    <mergeCell ref="M4:O4"/>
    <mergeCell ref="C5:E5"/>
    <mergeCell ref="G5:K5"/>
    <mergeCell ref="M5:O5"/>
    <mergeCell ref="B9:O9"/>
    <mergeCell ref="C6:C8"/>
    <mergeCell ref="G6:G8"/>
    <mergeCell ref="M6:M8"/>
    <mergeCell ref="O6:O8"/>
  </mergeCells>
  <printOptions horizontalCentered="1" verticalCentered="1"/>
  <pageMargins left="1.3779527559055118" right="1.3779527559055118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23.03</vt:lpstr>
      <vt:lpstr>'23.03'!Área_de_impresión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2017-06-13T15:26:45Z</cp:lastPrinted>
  <dcterms:created xsi:type="dcterms:W3CDTF">2016-05-20T23:26:26Z</dcterms:created>
  <dcterms:modified xsi:type="dcterms:W3CDTF">2017-09-25T21:14:16Z</dcterms:modified>
</cp:coreProperties>
</file>