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5\"/>
    </mc:Choice>
  </mc:AlternateContent>
  <bookViews>
    <workbookView xWindow="14385" yWindow="-15" windowWidth="14430" windowHeight="11565"/>
  </bookViews>
  <sheets>
    <sheet name="23.02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>#REF!</definedName>
    <definedName name="_xlnm.Print_Area" localSheetId="0">'23.02'!$A$1:$U$56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AJ51" i="1" l="1"/>
  <c r="AJ52" i="1"/>
  <c r="AI52" i="1" l="1"/>
  <c r="AH52" i="1"/>
  <c r="AG52" i="1"/>
  <c r="AF52" i="1"/>
  <c r="AE52" i="1"/>
  <c r="AD52" i="1"/>
  <c r="AC52" i="1"/>
  <c r="AB52" i="1"/>
  <c r="AA52" i="1"/>
  <c r="Z52" i="1"/>
  <c r="Y52" i="1"/>
  <c r="X52" i="1"/>
  <c r="AI51" i="1"/>
  <c r="AH51" i="1"/>
  <c r="AG51" i="1"/>
  <c r="AF51" i="1"/>
  <c r="AE51" i="1"/>
  <c r="AD51" i="1"/>
  <c r="AC51" i="1"/>
  <c r="AB51" i="1"/>
  <c r="AA51" i="1"/>
  <c r="Z51" i="1"/>
  <c r="Y51" i="1"/>
  <c r="X51" i="1"/>
  <c r="R21" i="1"/>
  <c r="S14" i="1"/>
  <c r="R14" i="1"/>
  <c r="Q14" i="1"/>
  <c r="P14" i="1"/>
  <c r="O14" i="1"/>
  <c r="N14" i="1"/>
  <c r="M14" i="1"/>
  <c r="L14" i="1"/>
  <c r="S10" i="1"/>
  <c r="R10" i="1"/>
  <c r="Q10" i="1"/>
  <c r="P10" i="1"/>
  <c r="O10" i="1"/>
  <c r="N10" i="1"/>
  <c r="M10" i="1"/>
  <c r="L10" i="1"/>
  <c r="S6" i="1"/>
  <c r="S20" i="1" s="1"/>
  <c r="R6" i="1"/>
  <c r="R20" i="1" s="1"/>
  <c r="Q6" i="1"/>
  <c r="P6" i="1"/>
  <c r="P20" i="1" s="1"/>
  <c r="O6" i="1"/>
  <c r="O20" i="1" s="1"/>
  <c r="N6" i="1"/>
  <c r="N20" i="1" s="1"/>
  <c r="M6" i="1"/>
  <c r="M20" i="1" s="1"/>
  <c r="L6" i="1"/>
  <c r="L20" i="1" s="1"/>
  <c r="Q20" i="1" l="1"/>
</calcChain>
</file>

<file path=xl/sharedStrings.xml><?xml version="1.0" encoding="utf-8"?>
<sst xmlns="http://schemas.openxmlformats.org/spreadsheetml/2006/main" count="45" uniqueCount="41">
  <si>
    <t xml:space="preserve">            (Millones de soles)</t>
  </si>
  <si>
    <t>Componente</t>
  </si>
  <si>
    <t xml:space="preserve">  1 Reservas Internacionales Netas</t>
  </si>
  <si>
    <t>(Millones de US dólares)</t>
  </si>
  <si>
    <t>Activos</t>
  </si>
  <si>
    <t>Pasivos</t>
  </si>
  <si>
    <t xml:space="preserve">  2 Otras Oblig. Netas con el Exterior 1/</t>
  </si>
  <si>
    <t>Créditos</t>
  </si>
  <si>
    <t>Obligaciones</t>
  </si>
  <si>
    <t xml:space="preserve">  3 Crédito Interno Neto</t>
  </si>
  <si>
    <t>Sector Público 2/</t>
  </si>
  <si>
    <t>Sector Privado</t>
  </si>
  <si>
    <t>Sistema Bancario  3/</t>
  </si>
  <si>
    <t xml:space="preserve">Otras Cuentas </t>
  </si>
  <si>
    <t xml:space="preserve">  4 Obligaciones Monetarias</t>
  </si>
  <si>
    <t>(1+2+3)</t>
  </si>
  <si>
    <t>Emisión Primaria 4/</t>
  </si>
  <si>
    <t xml:space="preserve">     Circulante</t>
  </si>
  <si>
    <t xml:space="preserve">     Encaje en MN</t>
  </si>
  <si>
    <t>Otros Depósitos en MN 5/</t>
  </si>
  <si>
    <t>-</t>
  </si>
  <si>
    <t>Valores Emitidos en MN  6/</t>
  </si>
  <si>
    <t>Obligaciones en M/E</t>
  </si>
  <si>
    <t>1/</t>
  </si>
  <si>
    <r>
      <t xml:space="preserve">Incluye los bonos emitidos por el Tesoro Público adquiridos por el BCRP en el mercado secundario, de acuerdo con el Artículo 61 de la Ley </t>
    </r>
    <r>
      <rPr>
        <sz val="6"/>
        <rFont val="Arial Narrow"/>
        <family val="2"/>
      </rPr>
      <t>Orgánica del BCRP.</t>
    </r>
  </si>
  <si>
    <t>2/</t>
  </si>
  <si>
    <t>Registra solo los saldos de las operaciones efectuadas en moneda extranjera. Incluye la Corporación Financiera de Desarrollo (COFIDE).</t>
  </si>
  <si>
    <t>3/</t>
  </si>
  <si>
    <t>4/</t>
  </si>
  <si>
    <t>La emisión primaria está constituida por :</t>
  </si>
  <si>
    <t>Billetes y monedas emitidos más cheques de gerencia en moneda nacional emitidos por el BCRP. Estos componentes constituyen el circulante y los fondos en bóveda de los bancos.</t>
  </si>
  <si>
    <t xml:space="preserve">Depósitos de encaje en moneda nacional (cuenta corriente) de las instituciones financieras mantenidos en el BCRP. </t>
  </si>
  <si>
    <t>A partir del 31 de diciembre de 2007, la emisión primaria incluye los depósitos en cuenta corriente del Banco de la Nación.</t>
  </si>
  <si>
    <t>5/</t>
  </si>
  <si>
    <t>Considera los depósitos de esterilización en moneda nacional (depósito overnight y a plazo) de las entidades del sistema financiero.</t>
  </si>
  <si>
    <t>6/</t>
  </si>
  <si>
    <r>
      <t xml:space="preserve">Considera los valores del BCRP adquiridos por las entidades del sistema financiero y el sector privado. Los Certificados de Depósito </t>
    </r>
    <r>
      <rPr>
        <sz val="6"/>
        <rFont val="Arial Narrow"/>
        <family val="2"/>
      </rPr>
      <t>Reajustables se registran al valor indexado por el tipo de cambio.</t>
    </r>
  </si>
  <si>
    <r>
      <t xml:space="preserve">Nota: </t>
    </r>
    <r>
      <rPr>
        <sz val="6"/>
        <rFont val="Arial Narrow"/>
        <family val="2"/>
      </rPr>
      <t>Las diferencias en los totales y subtotales se deben al redondeo de cifras. Información disponible al 30-04-2017.</t>
    </r>
  </si>
  <si>
    <t>25.2  CUENTAS MONETARIAS DEL BANCO CENTRAL DE RESERVA, 2008-2016</t>
  </si>
  <si>
    <t>Fuente: Banco Central de Reserva del Perú.</t>
  </si>
  <si>
    <r>
      <t xml:space="preserve">A partir del 31 de enero de 1994, los saldos de crédito al Banco de la Nación y banca de fomento en disolución se muestran netos de sus </t>
    </r>
    <r>
      <rPr>
        <sz val="6"/>
        <rFont val="Arial Narrow"/>
        <family val="2"/>
      </rPr>
      <t>depósitos en el BCRP.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</si>
</sst>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_-* #,##0.00\ _P_t_s_-;\-* #,##0.00\ _P_t_s_-;_-* &quot;-&quot;??\ _P_t_s_-;_-@_-"/>
    <numFmt numFmtId="165" formatCode="#\ ###\ ##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 #,##0.0__\ ;_ \-#,##0.0__\ ;_ \ &quot;-.-&quot;__\ ;_ @__"/>
    <numFmt numFmtId="170" formatCode="_ #,##0.0__\ ;_ \-#,##0.0__\ ;_ \ &quot;-.-&quot;__\ ;_ @\ __"/>
    <numFmt numFmtId="171" formatCode="_ * #,##0_ ;_ * \-#,##0_ ;_ * &quot;-&quot;_ ;_ @_ \l"/>
    <numFmt numFmtId="172" formatCode="_ * #,##0_ ;_ * \-#,##0_ ;_ * &quot;-&quot;??_ ;_ @_ 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color theme="0"/>
      <name val="Arial Narrow"/>
      <family val="2"/>
    </font>
    <font>
      <sz val="10"/>
      <color theme="0"/>
      <name val="Arial"/>
      <family val="2"/>
    </font>
    <font>
      <b/>
      <sz val="7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7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8" applyNumberFormat="0" applyAlignment="0" applyProtection="0"/>
    <xf numFmtId="0" fontId="14" fillId="17" borderId="9" applyNumberFormat="0" applyAlignment="0" applyProtection="0"/>
    <xf numFmtId="0" fontId="15" fillId="0" borderId="10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6" fontId="17" fillId="0" borderId="0">
      <protection locked="0"/>
    </xf>
    <xf numFmtId="0" fontId="1" fillId="0" borderId="0"/>
    <xf numFmtId="166" fontId="18" fillId="0" borderId="0">
      <protection locked="0"/>
    </xf>
    <xf numFmtId="166" fontId="18" fillId="0" borderId="0">
      <protection locked="0"/>
    </xf>
    <xf numFmtId="0" fontId="19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7" borderId="8" applyNumberFormat="0" applyAlignment="0" applyProtection="0"/>
    <xf numFmtId="167" fontId="21" fillId="0" borderId="0" applyFont="0" applyFill="0" applyBorder="0" applyAlignment="0" applyProtection="0"/>
    <xf numFmtId="15" fontId="1" fillId="0" borderId="11" applyFill="0" applyBorder="0" applyProtection="0">
      <alignment horizontal="center" wrapText="1" shrinkToFit="1"/>
    </xf>
    <xf numFmtId="166" fontId="17" fillId="0" borderId="0">
      <protection locked="0"/>
    </xf>
    <xf numFmtId="166" fontId="17" fillId="0" borderId="0">
      <protection locked="0"/>
    </xf>
    <xf numFmtId="1" fontId="1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2" fillId="3" borderId="0" applyNumberFormat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ill="0" applyBorder="0" applyAlignment="0" applyProtection="0"/>
    <xf numFmtId="166" fontId="17" fillId="0" borderId="0">
      <protection locked="0"/>
    </xf>
    <xf numFmtId="0" fontId="24" fillId="22" borderId="0" applyNumberFormat="0" applyBorder="0" applyAlignment="0" applyProtection="0"/>
    <xf numFmtId="0" fontId="21" fillId="0" borderId="0"/>
    <xf numFmtId="0" fontId="25" fillId="23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2" applyNumberFormat="0" applyFont="0" applyAlignment="0" applyProtection="0"/>
    <xf numFmtId="171" fontId="26" fillId="0" borderId="0" applyFont="0" applyFill="0" applyBorder="0" applyAlignment="0" applyProtection="0"/>
    <xf numFmtId="0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16" borderId="13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19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43" fontId="34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Continuous" vertical="center"/>
    </xf>
    <xf numFmtId="0" fontId="3" fillId="0" borderId="0" xfId="1" applyFont="1" applyFill="1" applyBorder="1" applyAlignment="1">
      <alignment horizontal="centerContinuous" vertical="center"/>
    </xf>
    <xf numFmtId="0" fontId="4" fillId="0" borderId="1" xfId="1" applyFont="1" applyFill="1" applyBorder="1" applyAlignment="1" applyProtection="1">
      <alignment horizontal="right" vertical="center"/>
    </xf>
    <xf numFmtId="0" fontId="4" fillId="0" borderId="4" xfId="1" applyFont="1" applyFill="1" applyBorder="1" applyAlignment="1" applyProtection="1">
      <alignment horizontal="right" vertical="center"/>
    </xf>
    <xf numFmtId="0" fontId="4" fillId="0" borderId="5" xfId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right" vertical="center"/>
    </xf>
    <xf numFmtId="165" fontId="4" fillId="0" borderId="0" xfId="2" applyNumberFormat="1" applyFont="1" applyFill="1" applyBorder="1"/>
    <xf numFmtId="164" fontId="3" fillId="0" borderId="0" xfId="2" applyFont="1" applyFill="1" applyBorder="1" applyAlignment="1">
      <alignment vertical="center"/>
    </xf>
    <xf numFmtId="0" fontId="3" fillId="0" borderId="5" xfId="1" applyFont="1" applyFill="1" applyBorder="1" applyAlignment="1" applyProtection="1">
      <alignment horizontal="left" vertical="center"/>
    </xf>
    <xf numFmtId="165" fontId="3" fillId="0" borderId="0" xfId="2" applyNumberFormat="1" applyFont="1" applyFill="1" applyBorder="1"/>
    <xf numFmtId="165" fontId="3" fillId="0" borderId="0" xfId="1" applyNumberFormat="1" applyFont="1" applyFill="1" applyBorder="1" applyAlignment="1">
      <alignment vertical="center"/>
    </xf>
    <xf numFmtId="0" fontId="1" fillId="0" borderId="0" xfId="1" applyFont="1" applyFill="1" applyBorder="1"/>
    <xf numFmtId="165" fontId="3" fillId="0" borderId="0" xfId="2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5" fontId="3" fillId="0" borderId="6" xfId="2" applyNumberFormat="1" applyFont="1" applyFill="1" applyBorder="1"/>
    <xf numFmtId="2" fontId="6" fillId="0" borderId="0" xfId="1" applyNumberFormat="1" applyFont="1" applyBorder="1" applyAlignment="1" applyProtection="1">
      <alignment vertical="justify" wrapText="1"/>
    </xf>
    <xf numFmtId="0" fontId="3" fillId="0" borderId="0" xfId="1" applyFont="1" applyBorder="1" applyAlignment="1">
      <alignment vertical="center"/>
    </xf>
    <xf numFmtId="2" fontId="6" fillId="0" borderId="0" xfId="1" applyNumberFormat="1" applyFont="1" applyBorder="1" applyAlignment="1" applyProtection="1">
      <alignment horizontal="justify" vertical="top"/>
    </xf>
    <xf numFmtId="2" fontId="6" fillId="0" borderId="0" xfId="1" applyNumberFormat="1" applyFont="1" applyBorder="1" applyAlignment="1">
      <alignment horizontal="justify" vertical="top"/>
    </xf>
    <xf numFmtId="2" fontId="3" fillId="0" borderId="0" xfId="1" applyNumberFormat="1" applyFont="1" applyBorder="1" applyAlignment="1">
      <alignment horizontal="justify" vertical="top"/>
    </xf>
    <xf numFmtId="0" fontId="6" fillId="0" borderId="0" xfId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vertical="center"/>
    </xf>
    <xf numFmtId="0" fontId="1" fillId="0" borderId="0" xfId="1" applyFill="1"/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9" fillId="0" borderId="0" xfId="1" applyFont="1" applyFill="1" applyBorder="1" applyAlignment="1">
      <alignment vertical="center"/>
    </xf>
    <xf numFmtId="1" fontId="7" fillId="0" borderId="0" xfId="1" applyNumberFormat="1" applyFont="1" applyFill="1" applyBorder="1" applyAlignment="1">
      <alignment vertical="center"/>
    </xf>
    <xf numFmtId="43" fontId="3" fillId="0" borderId="0" xfId="93" applyFont="1" applyFill="1" applyBorder="1" applyAlignment="1">
      <alignment vertical="center"/>
    </xf>
    <xf numFmtId="172" fontId="35" fillId="0" borderId="0" xfId="93" applyNumberFormat="1" applyFont="1"/>
    <xf numFmtId="172" fontId="3" fillId="0" borderId="0" xfId="93" applyNumberFormat="1" applyFont="1" applyFill="1" applyBorder="1" applyAlignment="1">
      <alignment vertical="center"/>
    </xf>
    <xf numFmtId="172" fontId="3" fillId="0" borderId="0" xfId="93" applyNumberFormat="1" applyFont="1" applyFill="1" applyBorder="1"/>
    <xf numFmtId="2" fontId="6" fillId="0" borderId="0" xfId="1" applyNumberFormat="1" applyFont="1" applyBorder="1" applyAlignment="1" applyProtection="1">
      <alignment horizontal="right" vertical="justify" wrapText="1"/>
    </xf>
    <xf numFmtId="2" fontId="6" fillId="0" borderId="0" xfId="1" applyNumberFormat="1" applyFont="1" applyBorder="1" applyAlignment="1" applyProtection="1">
      <alignment horizontal="justify" vertical="top" wrapText="1"/>
    </xf>
    <xf numFmtId="2" fontId="5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5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>
      <alignment horizontal="left"/>
    </xf>
    <xf numFmtId="2" fontId="6" fillId="0" borderId="0" xfId="1" quotePrefix="1" applyNumberFormat="1" applyFont="1" applyBorder="1" applyAlignment="1" applyProtection="1">
      <alignment horizontal="left" vertical="top" wrapText="1"/>
    </xf>
    <xf numFmtId="2" fontId="6" fillId="0" borderId="0" xfId="1" applyNumberFormat="1" applyFont="1" applyBorder="1" applyAlignment="1" applyProtection="1">
      <alignment horizontal="left" vertical="top" wrapText="1"/>
    </xf>
    <xf numFmtId="2" fontId="6" fillId="0" borderId="0" xfId="1" quotePrefix="1" applyNumberFormat="1" applyFont="1" applyBorder="1" applyAlignment="1" applyProtection="1">
      <alignment horizontal="left" vertical="top"/>
    </xf>
    <xf numFmtId="2" fontId="6" fillId="0" borderId="0" xfId="1" applyNumberFormat="1" applyFont="1" applyBorder="1" applyAlignment="1" applyProtection="1">
      <alignment horizontal="left" vertical="top"/>
    </xf>
    <xf numFmtId="2" fontId="6" fillId="0" borderId="0" xfId="1" applyNumberFormat="1" applyFont="1" applyBorder="1" applyAlignment="1">
      <alignment horizontal="left" vertical="top"/>
    </xf>
  </cellXfs>
  <cellStyles count="94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" xfId="93" builtinId="3"/>
    <cellStyle name="Millares [0] 2" xfId="50"/>
    <cellStyle name="Millares 2" xfId="2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1"/>
    <cellStyle name="Normal 3" xfId="6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724738975734577E-2"/>
          <c:y val="3.2499122867301576E-2"/>
          <c:w val="0.93406593406593408"/>
          <c:h val="0.81499294935159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827031236480055E-3"/>
                  <c:y val="1.37353614113976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311384153903786E-3"/>
                  <c:y val="-3.139218265846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372126561103045E-3"/>
                  <c:y val="9.82921378889404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1296760981800758E-3"/>
                  <c:y val="-3.1389628965940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337832770903847E-3"/>
                  <c:y val="-7.482150630723474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535461913414664E-2"/>
                  <c:y val="3.77062978345858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941536154134618E-2"/>
                  <c:y val="-5.1079128659905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30890271415114E-3"/>
                  <c:y val="-4.7751675668640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9271983641976883E-3"/>
                  <c:y val="-6.2042038133663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3331867610474808E-3"/>
                  <c:y val="-3.3269343398190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9.0769791776229066E-3"/>
                  <c:y val="-4.6241947029348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'23.02'!$Z$51:$AJ$51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'23.02'!$Z$52:$AJ$52</c:f>
              <c:numCache>
                <c:formatCode>0</c:formatCode>
                <c:ptCount val="11"/>
                <c:pt idx="0">
                  <c:v>17274.8194</c:v>
                </c:pt>
                <c:pt idx="1">
                  <c:v>27688.761066667001</c:v>
                </c:pt>
                <c:pt idx="2">
                  <c:v>31195.886528661998</c:v>
                </c:pt>
                <c:pt idx="3">
                  <c:v>33135.015149999999</c:v>
                </c:pt>
                <c:pt idx="4">
                  <c:v>44105.067080000001</c:v>
                </c:pt>
                <c:pt idx="5">
                  <c:v>48815.920444443997</c:v>
                </c:pt>
                <c:pt idx="6">
                  <c:v>63991.441320000005</c:v>
                </c:pt>
                <c:pt idx="7">
                  <c:v>65663.096520000006</c:v>
                </c:pt>
                <c:pt idx="8">
                  <c:v>62308.102380000004</c:v>
                </c:pt>
                <c:pt idx="9">
                  <c:v>61484.889639999994</c:v>
                </c:pt>
                <c:pt idx="10">
                  <c:v>61685.541429999997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19856544"/>
        <c:axId val="619858224"/>
      </c:barChart>
      <c:catAx>
        <c:axId val="6198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619858224"/>
        <c:crosses val="autoZero"/>
        <c:auto val="1"/>
        <c:lblAlgn val="ctr"/>
        <c:lblOffset val="100"/>
        <c:noMultiLvlLbl val="0"/>
      </c:catAx>
      <c:valAx>
        <c:axId val="619858224"/>
        <c:scaling>
          <c:orientation val="minMax"/>
          <c:max val="75000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61985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451710</xdr:colOff>
      <xdr:row>42</xdr:row>
      <xdr:rowOff>65171</xdr:rowOff>
    </xdr:from>
    <xdr:to>
      <xdr:col>19</xdr:col>
      <xdr:colOff>170447</xdr:colOff>
      <xdr:row>54</xdr:row>
      <xdr:rowOff>18333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446171</xdr:colOff>
      <xdr:row>38</xdr:row>
      <xdr:rowOff>83599</xdr:rowOff>
    </xdr:from>
    <xdr:to>
      <xdr:col>19</xdr:col>
      <xdr:colOff>175461</xdr:colOff>
      <xdr:row>42</xdr:row>
      <xdr:rowOff>77224</xdr:rowOff>
    </xdr:to>
    <xdr:sp macro="" textlink="">
      <xdr:nvSpPr>
        <xdr:cNvPr id="3" name="2 CuadroTexto"/>
        <xdr:cNvSpPr txBox="1"/>
      </xdr:nvSpPr>
      <xdr:spPr>
        <a:xfrm>
          <a:off x="521368" y="4760875"/>
          <a:ext cx="3243514" cy="454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RESERVAS INTERNACIONALES NETAS DEL BANCO CENTRAL DE RESERVA, 2006-2016</a:t>
          </a:r>
          <a:endParaRPr lang="es-PE" sz="800">
            <a:effectLst/>
            <a:latin typeface="Arial Narrow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</a:t>
          </a:r>
          <a:r>
            <a:rPr lang="es-PE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Millones de US dólares</a:t>
          </a: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)</a:t>
          </a:r>
          <a:endParaRPr lang="es-PE" sz="700" b="0">
            <a:effectLst/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355936</xdr:colOff>
      <xdr:row>54</xdr:row>
      <xdr:rowOff>7967</xdr:rowOff>
    </xdr:from>
    <xdr:to>
      <xdr:col>19</xdr:col>
      <xdr:colOff>170448</xdr:colOff>
      <xdr:row>55</xdr:row>
      <xdr:rowOff>66056</xdr:rowOff>
    </xdr:to>
    <xdr:sp macro="" textlink="">
      <xdr:nvSpPr>
        <xdr:cNvPr id="4" name="3 CuadroTexto"/>
        <xdr:cNvSpPr txBox="1"/>
      </xdr:nvSpPr>
      <xdr:spPr>
        <a:xfrm>
          <a:off x="431133" y="6936151"/>
          <a:ext cx="3328736" cy="21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0.06956</cdr:x>
      <cdr:y>0.14459</cdr:y>
    </cdr:from>
    <cdr:to>
      <cdr:x>0.31945</cdr:x>
      <cdr:y>0.19572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265" y="439791"/>
          <a:ext cx="1078628" cy="155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Y59"/>
  <sheetViews>
    <sheetView showGridLines="0" tabSelected="1" zoomScale="175" zoomScaleNormal="175" zoomScaleSheetLayoutView="190" zoomScalePageLayoutView="190" workbookViewId="0">
      <selection activeCell="W36" sqref="W36"/>
    </sheetView>
  </sheetViews>
  <sheetFormatPr baseColWidth="10" defaultColWidth="5" defaultRowHeight="9" x14ac:dyDescent="0.25"/>
  <cols>
    <col min="1" max="1" width="1.140625" style="1" customWidth="1"/>
    <col min="2" max="2" width="19.85546875" style="1" customWidth="1"/>
    <col min="3" max="8" width="5.85546875" style="1" hidden="1" customWidth="1"/>
    <col min="9" max="9" width="4" style="1" hidden="1" customWidth="1"/>
    <col min="10" max="10" width="6.42578125" style="1" hidden="1" customWidth="1"/>
    <col min="11" max="11" width="5" style="1" hidden="1" customWidth="1"/>
    <col min="12" max="12" width="4.5703125" style="1" hidden="1" customWidth="1"/>
    <col min="13" max="13" width="4.42578125" style="1" customWidth="1"/>
    <col min="14" max="14" width="4.5703125" style="1" customWidth="1"/>
    <col min="15" max="16" width="4.7109375" style="1" customWidth="1"/>
    <col min="17" max="17" width="4.85546875" style="1" customWidth="1"/>
    <col min="18" max="21" width="4.7109375" style="1" customWidth="1"/>
    <col min="22" max="23" width="6.7109375" style="1" bestFit="1" customWidth="1"/>
    <col min="24" max="25" width="6.140625" style="1" bestFit="1" customWidth="1"/>
    <col min="26" max="26" width="7.5703125" style="1" bestFit="1" customWidth="1"/>
    <col min="27" max="27" width="7.28515625" style="1" bestFit="1" customWidth="1"/>
    <col min="28" max="29" width="7.5703125" style="1" bestFit="1" customWidth="1"/>
    <col min="30" max="30" width="7.7109375" style="1" bestFit="1" customWidth="1"/>
    <col min="31" max="31" width="7.5703125" style="1" bestFit="1" customWidth="1"/>
    <col min="32" max="32" width="7.28515625" style="1" bestFit="1" customWidth="1"/>
    <col min="33" max="34" width="7.85546875" style="1" bestFit="1" customWidth="1"/>
    <col min="35" max="16384" width="5" style="1"/>
  </cols>
  <sheetData>
    <row r="1" spans="1:51" ht="13.5" customHeight="1" x14ac:dyDescent="0.2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51" ht="8.25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51" ht="3.75" customHeight="1" x14ac:dyDescent="0.25">
      <c r="B3" s="2"/>
      <c r="C3" s="3"/>
      <c r="D3" s="3"/>
      <c r="E3" s="3"/>
      <c r="F3" s="3"/>
      <c r="G3" s="3"/>
      <c r="H3" s="3"/>
      <c r="I3" s="4"/>
      <c r="J3" s="4"/>
      <c r="K3" s="4"/>
    </row>
    <row r="4" spans="1:51" ht="16.5" customHeight="1" x14ac:dyDescent="0.25">
      <c r="A4" s="40" t="s">
        <v>1</v>
      </c>
      <c r="B4" s="41"/>
      <c r="C4" s="5">
        <v>1998</v>
      </c>
      <c r="D4" s="5">
        <v>1999</v>
      </c>
      <c r="E4" s="5">
        <v>2000</v>
      </c>
      <c r="F4" s="5">
        <v>2001</v>
      </c>
      <c r="G4" s="5">
        <v>2002</v>
      </c>
      <c r="H4" s="5">
        <v>2003</v>
      </c>
      <c r="I4" s="6">
        <v>2004</v>
      </c>
      <c r="J4" s="6">
        <v>2005</v>
      </c>
      <c r="K4" s="6">
        <v>2006</v>
      </c>
      <c r="L4" s="6">
        <v>2007</v>
      </c>
      <c r="M4" s="6">
        <v>2008</v>
      </c>
      <c r="N4" s="6">
        <v>2009</v>
      </c>
      <c r="O4" s="6">
        <v>2010</v>
      </c>
      <c r="P4" s="6">
        <v>2011</v>
      </c>
      <c r="Q4" s="6">
        <v>2012</v>
      </c>
      <c r="R4" s="6">
        <v>2013</v>
      </c>
      <c r="S4" s="6">
        <v>2014</v>
      </c>
      <c r="T4" s="6">
        <v>2015</v>
      </c>
      <c r="U4" s="6">
        <v>2016</v>
      </c>
    </row>
    <row r="5" spans="1:51" ht="5.0999999999999996" customHeigh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51" ht="11.1" customHeight="1" x14ac:dyDescent="0.25">
      <c r="A6" s="42" t="s">
        <v>2</v>
      </c>
      <c r="B6" s="43"/>
      <c r="C6" s="9">
        <v>28927.8746001</v>
      </c>
      <c r="D6" s="9">
        <v>29496.7307349</v>
      </c>
      <c r="E6" s="9">
        <v>28875.325481700002</v>
      </c>
      <c r="F6" s="9">
        <v>29629.892420799999</v>
      </c>
      <c r="G6" s="9">
        <v>33689.363011200003</v>
      </c>
      <c r="H6" s="9">
        <v>35272.294435000003</v>
      </c>
      <c r="I6" s="9">
        <v>41429.746616800003</v>
      </c>
      <c r="J6" s="9">
        <v>48352.900193499998</v>
      </c>
      <c r="K6" s="9">
        <v>55279.422079999997</v>
      </c>
      <c r="L6" s="9">
        <f>L8-L9</f>
        <v>83066.283119999993</v>
      </c>
      <c r="M6" s="9">
        <f t="shared" ref="M6:R6" si="0">M8-M9</f>
        <v>97955.083672799999</v>
      </c>
      <c r="N6" s="9">
        <f t="shared" si="0"/>
        <v>95760.193783499999</v>
      </c>
      <c r="O6" s="9">
        <f t="shared" si="0"/>
        <v>123935.2384948</v>
      </c>
      <c r="P6" s="9">
        <f>P8-P9</f>
        <v>131802.9851999988</v>
      </c>
      <c r="Q6" s="9">
        <f t="shared" si="0"/>
        <v>163178.17536600001</v>
      </c>
      <c r="R6" s="9">
        <f t="shared" si="0"/>
        <v>183856.67025599998</v>
      </c>
      <c r="S6" s="9">
        <f>S8-S9</f>
        <v>185678.14509240002</v>
      </c>
      <c r="T6" s="9">
        <v>209663.4736724</v>
      </c>
      <c r="U6" s="9">
        <v>207263.41920479998</v>
      </c>
      <c r="V6" s="10"/>
      <c r="W6"/>
      <c r="X6"/>
      <c r="Y6"/>
      <c r="Z6" s="32"/>
      <c r="AA6" s="32"/>
      <c r="AB6" s="32"/>
      <c r="AC6" s="32"/>
      <c r="AD6" s="32"/>
      <c r="AE6" s="33"/>
      <c r="AF6" s="33"/>
      <c r="AG6" s="33"/>
      <c r="AH6" s="33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</row>
    <row r="7" spans="1:51" ht="9.75" customHeight="1" x14ac:dyDescent="0.25">
      <c r="B7" s="11" t="s">
        <v>3</v>
      </c>
      <c r="C7" s="12">
        <v>9183.4522539999998</v>
      </c>
      <c r="D7" s="12">
        <v>8403.6269900000007</v>
      </c>
      <c r="E7" s="12">
        <v>8179.9788900000003</v>
      </c>
      <c r="F7" s="12">
        <v>8613.3408199999994</v>
      </c>
      <c r="G7" s="12">
        <v>9598.1091199999992</v>
      </c>
      <c r="H7" s="12">
        <v>10194.304749999999</v>
      </c>
      <c r="I7" s="12">
        <v>12631.02031</v>
      </c>
      <c r="J7" s="12">
        <v>14097.05545</v>
      </c>
      <c r="K7" s="12">
        <v>17274.8194</v>
      </c>
      <c r="L7" s="12">
        <v>27688.761066667001</v>
      </c>
      <c r="M7" s="12">
        <v>31195.886528661998</v>
      </c>
      <c r="N7" s="12">
        <v>33135.015149999999</v>
      </c>
      <c r="O7" s="12">
        <v>44105.067080000001</v>
      </c>
      <c r="P7" s="12">
        <v>48815.920444443997</v>
      </c>
      <c r="Q7" s="12">
        <v>63991.441320000005</v>
      </c>
      <c r="R7" s="12">
        <v>65663.096520000006</v>
      </c>
      <c r="S7" s="12">
        <v>62308.102380000004</v>
      </c>
      <c r="T7" s="12">
        <v>61484.889639999994</v>
      </c>
      <c r="U7" s="12">
        <v>61685.541429999997</v>
      </c>
      <c r="W7"/>
      <c r="X7"/>
      <c r="Y7"/>
      <c r="Z7" s="32"/>
      <c r="AA7" s="32"/>
      <c r="AB7" s="32"/>
      <c r="AC7" s="32"/>
      <c r="AD7" s="32"/>
      <c r="AE7" s="33"/>
      <c r="AF7" s="33"/>
      <c r="AG7" s="33"/>
      <c r="AH7" s="33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</row>
    <row r="8" spans="1:51" ht="9.75" customHeight="1" x14ac:dyDescent="0.25">
      <c r="B8" s="11" t="s">
        <v>4</v>
      </c>
      <c r="C8" s="12">
        <v>31444.06670055</v>
      </c>
      <c r="D8" s="12">
        <v>31599.797427900001</v>
      </c>
      <c r="E8" s="12">
        <v>30226.666702999999</v>
      </c>
      <c r="F8" s="12">
        <v>30402.818831199998</v>
      </c>
      <c r="G8" s="12">
        <v>34013.591609399999</v>
      </c>
      <c r="H8" s="12">
        <v>35312.674849399998</v>
      </c>
      <c r="I8" s="12">
        <v>41488.453303200004</v>
      </c>
      <c r="J8" s="12">
        <v>48430.320781499999</v>
      </c>
      <c r="K8" s="12">
        <v>55453.475775999999</v>
      </c>
      <c r="L8" s="12">
        <v>83160.601619909154</v>
      </c>
      <c r="M8" s="12">
        <v>98070.292372768614</v>
      </c>
      <c r="N8" s="12">
        <v>95876.761499999993</v>
      </c>
      <c r="O8" s="12">
        <v>124062.5116</v>
      </c>
      <c r="P8" s="12">
        <v>131918.3091999999</v>
      </c>
      <c r="Q8" s="12">
        <v>163324.53580350001</v>
      </c>
      <c r="R8" s="12">
        <v>183988.80844399999</v>
      </c>
      <c r="S8" s="12">
        <v>185811.16919320001</v>
      </c>
      <c r="T8" s="12">
        <v>209841.04911550001</v>
      </c>
      <c r="U8" s="12">
        <v>207466.44858239999</v>
      </c>
      <c r="V8" s="13"/>
      <c r="W8"/>
      <c r="X8"/>
      <c r="Y8"/>
      <c r="Z8" s="32"/>
      <c r="AA8" s="32"/>
      <c r="AB8" s="32"/>
      <c r="AC8" s="32"/>
      <c r="AD8" s="32"/>
      <c r="AE8" s="33"/>
      <c r="AF8" s="33"/>
      <c r="AG8" s="33"/>
      <c r="AH8" s="33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</row>
    <row r="9" spans="1:51" ht="9.75" customHeight="1" x14ac:dyDescent="0.25">
      <c r="B9" s="11" t="s">
        <v>5</v>
      </c>
      <c r="C9" s="12">
        <v>2516.1885000000002</v>
      </c>
      <c r="D9" s="12">
        <v>2103.0666930000002</v>
      </c>
      <c r="E9" s="12">
        <v>1351.3412212999974</v>
      </c>
      <c r="F9" s="12">
        <v>772.92641039999944</v>
      </c>
      <c r="G9" s="12">
        <v>324.22859819999576</v>
      </c>
      <c r="H9" s="12">
        <v>40.380414399995061</v>
      </c>
      <c r="I9" s="12">
        <v>58.706686400000763</v>
      </c>
      <c r="J9" s="12">
        <v>77.420588000000862</v>
      </c>
      <c r="K9" s="12">
        <v>174.05369600000267</v>
      </c>
      <c r="L9" s="12">
        <v>94.318499909160892</v>
      </c>
      <c r="M9" s="12">
        <v>115.20869996861438</v>
      </c>
      <c r="N9" s="12">
        <v>116.5677165</v>
      </c>
      <c r="O9" s="12">
        <v>127.2731052</v>
      </c>
      <c r="P9" s="12">
        <v>115.3240000011</v>
      </c>
      <c r="Q9" s="12">
        <v>146.36043749999999</v>
      </c>
      <c r="R9" s="12">
        <v>132.13818800000001</v>
      </c>
      <c r="S9" s="12">
        <v>133.02410079999999</v>
      </c>
      <c r="T9" s="12">
        <v>177.57544310000003</v>
      </c>
      <c r="U9" s="12">
        <v>203.0293776</v>
      </c>
      <c r="W9"/>
      <c r="X9"/>
      <c r="Y9"/>
      <c r="Z9" s="32"/>
      <c r="AA9" s="32"/>
      <c r="AB9" s="32"/>
      <c r="AC9" s="32"/>
      <c r="AD9" s="32"/>
      <c r="AE9" s="33"/>
      <c r="AF9" s="33"/>
      <c r="AG9" s="33"/>
      <c r="AH9" s="33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</row>
    <row r="10" spans="1:51" ht="11.1" customHeight="1" x14ac:dyDescent="0.25">
      <c r="A10" s="42" t="s">
        <v>6</v>
      </c>
      <c r="B10" s="43"/>
      <c r="C10" s="9">
        <v>11.776100001</v>
      </c>
      <c r="D10" s="9">
        <v>8.7660927999999991</v>
      </c>
      <c r="E10" s="9">
        <v>36.275791599999998</v>
      </c>
      <c r="F10" s="9">
        <v>41.296693599999998</v>
      </c>
      <c r="G10" s="9">
        <v>42.363086700000167</v>
      </c>
      <c r="H10" s="9">
        <v>39.261801999999989</v>
      </c>
      <c r="I10" s="9">
        <v>34.624687200000153</v>
      </c>
      <c r="J10" s="9">
        <v>33.684898699999849</v>
      </c>
      <c r="K10" s="9">
        <v>28.975296000000071</v>
      </c>
      <c r="L10" s="9">
        <f t="shared" ref="L10:S10" si="1">L12-L13</f>
        <v>-2583.0131447200006</v>
      </c>
      <c r="M10" s="9">
        <f t="shared" si="1"/>
        <v>-2111.0693620500001</v>
      </c>
      <c r="N10" s="9">
        <f t="shared" si="1"/>
        <v>-167.59090019999985</v>
      </c>
      <c r="O10" s="9">
        <f t="shared" si="1"/>
        <v>72.739109799999824</v>
      </c>
      <c r="P10" s="9">
        <f t="shared" si="1"/>
        <v>54.586898999999903</v>
      </c>
      <c r="Q10" s="9">
        <f t="shared" si="1"/>
        <v>49.784500579999985</v>
      </c>
      <c r="R10" s="9">
        <f t="shared" si="1"/>
        <v>54.232001989999844</v>
      </c>
      <c r="S10" s="9">
        <f t="shared" si="1"/>
        <v>58.464034509999919</v>
      </c>
      <c r="T10" s="9">
        <v>66.810606389999975</v>
      </c>
      <c r="U10" s="9">
        <v>63.225532839999687</v>
      </c>
      <c r="W10"/>
      <c r="X10"/>
      <c r="Y10"/>
      <c r="Z10" s="32"/>
      <c r="AA10" s="32"/>
      <c r="AB10" s="32"/>
      <c r="AC10" s="32"/>
      <c r="AD10" s="32"/>
      <c r="AE10" s="33"/>
      <c r="AF10" s="33"/>
      <c r="AG10" s="33"/>
      <c r="AH10" s="33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</row>
    <row r="11" spans="1:51" ht="10.5" customHeight="1" x14ac:dyDescent="0.25">
      <c r="B11" s="11" t="s">
        <v>3</v>
      </c>
      <c r="C11" s="12">
        <v>6.056666667</v>
      </c>
      <c r="D11" s="12">
        <v>10.49128</v>
      </c>
      <c r="E11" s="12">
        <v>12.57572</v>
      </c>
      <c r="F11" s="12">
        <v>12.38744</v>
      </c>
      <c r="G11" s="12">
        <v>12.199170000000001</v>
      </c>
      <c r="H11" s="12">
        <v>11.543699999999999</v>
      </c>
      <c r="I11" s="12">
        <v>10.748989999999999</v>
      </c>
      <c r="J11" s="12">
        <v>9.9730899999999991</v>
      </c>
      <c r="K11" s="12">
        <v>9.2160299999999999</v>
      </c>
      <c r="L11" s="12">
        <v>28.477799999999998</v>
      </c>
      <c r="M11" s="12">
        <v>27.758407643000002</v>
      </c>
      <c r="N11" s="12">
        <v>27.05782</v>
      </c>
      <c r="O11" s="12">
        <v>26.208580000000001</v>
      </c>
      <c r="P11" s="12">
        <v>20.639370370000002</v>
      </c>
      <c r="Q11" s="12">
        <v>20</v>
      </c>
      <c r="R11" s="12">
        <v>20</v>
      </c>
      <c r="S11" s="12">
        <v>20</v>
      </c>
      <c r="T11" s="12">
        <v>20</v>
      </c>
      <c r="U11" s="12">
        <v>20</v>
      </c>
      <c r="V11" s="13"/>
      <c r="W11"/>
      <c r="X11"/>
      <c r="Y11"/>
      <c r="Z11" s="32"/>
      <c r="AA11" s="32"/>
      <c r="AB11" s="32"/>
      <c r="AC11" s="32"/>
      <c r="AD11" s="32"/>
      <c r="AE11" s="33"/>
      <c r="AF11" s="33"/>
      <c r="AG11" s="33"/>
      <c r="AH11" s="33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</row>
    <row r="12" spans="1:51" ht="10.5" customHeight="1" x14ac:dyDescent="0.25">
      <c r="B12" s="11" t="s">
        <v>7</v>
      </c>
      <c r="C12" s="12">
        <v>1409.684299987</v>
      </c>
      <c r="D12" s="12">
        <v>2444.1713101999999</v>
      </c>
      <c r="E12" s="12">
        <v>2973.5044916000002</v>
      </c>
      <c r="F12" s="12">
        <v>2941.2029935999999</v>
      </c>
      <c r="G12" s="12">
        <v>2821.9632867</v>
      </c>
      <c r="H12" s="12">
        <v>3097.705402</v>
      </c>
      <c r="I12" s="12">
        <v>3262.5470872000001</v>
      </c>
      <c r="J12" s="12">
        <v>3187.0338987</v>
      </c>
      <c r="K12" s="12">
        <v>3137.9967959999999</v>
      </c>
      <c r="L12" s="12">
        <v>3170.9371999999998</v>
      </c>
      <c r="M12" s="12">
        <v>3171.8005073999998</v>
      </c>
      <c r="N12" s="12">
        <v>2405.2670997999999</v>
      </c>
      <c r="O12" s="12">
        <v>2306.7751097999999</v>
      </c>
      <c r="P12" s="12">
        <v>1870.061199</v>
      </c>
      <c r="Q12" s="12">
        <v>1727.3431520199999</v>
      </c>
      <c r="R12" s="12">
        <v>1796.8646420299999</v>
      </c>
      <c r="S12" s="12">
        <v>1782.7011473499999</v>
      </c>
      <c r="T12" s="12">
        <v>2138.1035162499998</v>
      </c>
      <c r="U12" s="12">
        <v>5943.8589048799995</v>
      </c>
      <c r="V12" s="13"/>
      <c r="W12"/>
      <c r="X12"/>
      <c r="Y12"/>
      <c r="Z12" s="32"/>
      <c r="AA12" s="32"/>
      <c r="AB12" s="32"/>
      <c r="AC12" s="32"/>
      <c r="AD12" s="32"/>
      <c r="AE12" s="33"/>
      <c r="AF12" s="33"/>
      <c r="AG12" s="33"/>
      <c r="AH12" s="33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</row>
    <row r="13" spans="1:51" ht="10.5" customHeight="1" x14ac:dyDescent="0.25">
      <c r="B13" s="11" t="s">
        <v>8</v>
      </c>
      <c r="C13" s="12">
        <v>1397.9082000010001</v>
      </c>
      <c r="D13" s="12">
        <v>2435.4052173999999</v>
      </c>
      <c r="E13" s="12">
        <v>2937.2287000000001</v>
      </c>
      <c r="F13" s="12">
        <v>2899.9063000000001</v>
      </c>
      <c r="G13" s="12">
        <v>2779.6001999999999</v>
      </c>
      <c r="H13" s="12">
        <v>3058.4436000000001</v>
      </c>
      <c r="I13" s="12">
        <v>3227.9223999999999</v>
      </c>
      <c r="J13" s="12">
        <v>3153.3490000000002</v>
      </c>
      <c r="K13" s="12">
        <v>3109.0214999999998</v>
      </c>
      <c r="L13" s="12">
        <v>5753.9503447200004</v>
      </c>
      <c r="M13" s="12">
        <v>5282.8698694499999</v>
      </c>
      <c r="N13" s="12">
        <v>2572.8579999999997</v>
      </c>
      <c r="O13" s="12">
        <v>2234.0360000000001</v>
      </c>
      <c r="P13" s="12">
        <v>1815.4743000000001</v>
      </c>
      <c r="Q13" s="12">
        <v>1677.5586514399999</v>
      </c>
      <c r="R13" s="12">
        <v>1742.6326400400001</v>
      </c>
      <c r="S13" s="12">
        <v>1724.23711284</v>
      </c>
      <c r="T13" s="12">
        <v>2071.2929098599998</v>
      </c>
      <c r="U13" s="12">
        <v>5880.6333720399998</v>
      </c>
      <c r="V13" s="14"/>
      <c r="W13"/>
      <c r="X13"/>
      <c r="Y13"/>
      <c r="Z13" s="32"/>
      <c r="AA13" s="32"/>
      <c r="AB13" s="32"/>
      <c r="AC13" s="32"/>
      <c r="AD13" s="32"/>
      <c r="AE13" s="33"/>
      <c r="AF13" s="33"/>
      <c r="AG13" s="33"/>
      <c r="AH13" s="33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</row>
    <row r="14" spans="1:51" ht="11.1" customHeight="1" x14ac:dyDescent="0.25">
      <c r="A14" s="42" t="s">
        <v>9</v>
      </c>
      <c r="B14" s="43"/>
      <c r="C14" s="9">
        <v>-14322</v>
      </c>
      <c r="D14" s="9">
        <v>-12966</v>
      </c>
      <c r="E14" s="9">
        <v>-12104.912182500002</v>
      </c>
      <c r="F14" s="9">
        <v>-11496.187104799998</v>
      </c>
      <c r="G14" s="9">
        <v>-14127.751494100001</v>
      </c>
      <c r="H14" s="9">
        <v>-14333.647762200006</v>
      </c>
      <c r="I14" s="9">
        <v>-14574.291533600002</v>
      </c>
      <c r="J14" s="9">
        <v>-13700.941485899995</v>
      </c>
      <c r="K14" s="9">
        <v>-22561.207355999995</v>
      </c>
      <c r="L14" s="9">
        <f t="shared" ref="L14:S14" si="2">SUM(L15:L18)</f>
        <v>-31662.683209999981</v>
      </c>
      <c r="M14" s="9">
        <f t="shared" si="2"/>
        <v>-37840.074406399988</v>
      </c>
      <c r="N14" s="9">
        <f t="shared" si="2"/>
        <v>-41830.601568300001</v>
      </c>
      <c r="O14" s="9">
        <f t="shared" si="2"/>
        <v>-45590.092287500011</v>
      </c>
      <c r="P14" s="9">
        <f t="shared" si="2"/>
        <v>-53586.47406059999</v>
      </c>
      <c r="Q14" s="9">
        <f t="shared" si="2"/>
        <v>-57994.190893280014</v>
      </c>
      <c r="R14" s="9">
        <f t="shared" si="2"/>
        <v>-70426.454145489988</v>
      </c>
      <c r="S14" s="9">
        <f t="shared" si="2"/>
        <v>-71174.915258610039</v>
      </c>
      <c r="T14" s="9">
        <v>-61801.188450139998</v>
      </c>
      <c r="U14" s="9">
        <v>-66877.202142319977</v>
      </c>
      <c r="V14" s="14"/>
      <c r="W14"/>
      <c r="X14"/>
      <c r="Y14"/>
      <c r="Z14" s="32"/>
      <c r="AA14" s="32"/>
      <c r="AB14" s="32"/>
      <c r="AC14" s="32"/>
      <c r="AD14" s="32"/>
      <c r="AE14" s="33"/>
      <c r="AF14" s="33"/>
      <c r="AG14" s="33"/>
      <c r="AH14" s="33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</row>
    <row r="15" spans="1:51" ht="10.5" customHeight="1" x14ac:dyDescent="0.25">
      <c r="B15" s="11" t="s">
        <v>10</v>
      </c>
      <c r="C15" s="12">
        <v>-11976.587100250001</v>
      </c>
      <c r="D15" s="12">
        <v>-10157.836406324999</v>
      </c>
      <c r="E15" s="12">
        <v>-9440.7989035329992</v>
      </c>
      <c r="F15" s="12">
        <v>-8557.1238139060006</v>
      </c>
      <c r="G15" s="12">
        <v>-10111.811703619</v>
      </c>
      <c r="H15" s="12">
        <v>-9665.3180223920008</v>
      </c>
      <c r="I15" s="12">
        <v>-10474.651179565</v>
      </c>
      <c r="J15" s="12">
        <v>-9712.1029390200001</v>
      </c>
      <c r="K15" s="12">
        <v>-12987.674411673999</v>
      </c>
      <c r="L15" s="12">
        <v>-17557.641910071001</v>
      </c>
      <c r="M15" s="12">
        <v>-24586.395529945999</v>
      </c>
      <c r="N15" s="12">
        <v>-25317.649212</v>
      </c>
      <c r="O15" s="12">
        <v>-30327.0364042</v>
      </c>
      <c r="P15" s="12">
        <v>-41680.521526861332</v>
      </c>
      <c r="Q15" s="12">
        <v>-52916.564602580002</v>
      </c>
      <c r="R15" s="12">
        <v>-57755.593431529996</v>
      </c>
      <c r="S15" s="12">
        <v>-62613.869451710001</v>
      </c>
      <c r="T15" s="12">
        <v>-78455.404563420001</v>
      </c>
      <c r="U15" s="12">
        <v>-82215.156749389993</v>
      </c>
      <c r="V15" s="14"/>
      <c r="W15"/>
      <c r="X15"/>
      <c r="Y15"/>
      <c r="Z15" s="32"/>
      <c r="AA15" s="32"/>
      <c r="AB15" s="32"/>
      <c r="AC15" s="32"/>
      <c r="AD15" s="32"/>
      <c r="AE15" s="33"/>
      <c r="AF15" s="33"/>
      <c r="AG15" s="33"/>
      <c r="AH15" s="33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</row>
    <row r="16" spans="1:51" ht="10.5" customHeight="1" x14ac:dyDescent="0.25">
      <c r="B16" s="11" t="s">
        <v>11</v>
      </c>
      <c r="C16" s="12">
        <v>9.1999999999999998E-3</v>
      </c>
      <c r="D16" s="12">
        <v>9.1999999999999998E-3</v>
      </c>
      <c r="E16" s="12">
        <v>9.1999999999999998E-3</v>
      </c>
      <c r="F16" s="12">
        <v>9.1999999999999998E-3</v>
      </c>
      <c r="G16" s="12">
        <v>9.1999999999999998E-3</v>
      </c>
      <c r="H16" s="12">
        <v>9.1999999999999998E-3</v>
      </c>
      <c r="I16" s="12">
        <v>9.1999999999999998E-3</v>
      </c>
      <c r="J16" s="12">
        <v>9.1999999999999998E-3</v>
      </c>
      <c r="K16" s="12">
        <v>9.1999999999999998E-3</v>
      </c>
      <c r="L16" s="12">
        <v>9.1999999999999998E-3</v>
      </c>
      <c r="M16" s="34">
        <v>9.1999999999999998E-3</v>
      </c>
      <c r="N16" s="34">
        <v>9.1999999999999998E-3</v>
      </c>
      <c r="O16" s="34">
        <v>9.1999999999999998E-3</v>
      </c>
      <c r="P16" s="34">
        <v>9.1999999999999998E-3</v>
      </c>
      <c r="Q16" s="34">
        <v>9.1999999999999998E-3</v>
      </c>
      <c r="R16" s="34">
        <v>9.1999999999999998E-3</v>
      </c>
      <c r="S16" s="34">
        <v>9.1999999999999998E-3</v>
      </c>
      <c r="T16" s="34">
        <v>9.1999999999999998E-3</v>
      </c>
      <c r="U16" s="34">
        <v>9.1999999999999998E-3</v>
      </c>
      <c r="W16"/>
      <c r="X16"/>
      <c r="Y16"/>
      <c r="Z16" s="32"/>
      <c r="AA16" s="32"/>
      <c r="AB16" s="32"/>
      <c r="AC16" s="32"/>
      <c r="AD16" s="32"/>
      <c r="AE16" s="33"/>
      <c r="AF16" s="33"/>
      <c r="AG16" s="33"/>
      <c r="AH16" s="33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</row>
    <row r="17" spans="1:51" ht="10.5" customHeight="1" x14ac:dyDescent="0.25">
      <c r="B17" s="11" t="s">
        <v>12</v>
      </c>
      <c r="C17" s="12">
        <v>-349.42660000199999</v>
      </c>
      <c r="D17" s="12">
        <v>72.297822499999995</v>
      </c>
      <c r="E17" s="12">
        <v>-504.71040490000001</v>
      </c>
      <c r="F17" s="12">
        <v>-749.01218960000006</v>
      </c>
      <c r="G17" s="12">
        <v>-851.28458269999999</v>
      </c>
      <c r="H17" s="12">
        <v>-1413.5658062</v>
      </c>
      <c r="I17" s="12">
        <v>-1941.3096104000001</v>
      </c>
      <c r="J17" s="12">
        <v>-1127.4589886000001</v>
      </c>
      <c r="K17" s="12">
        <v>-6642.0911999999998</v>
      </c>
      <c r="L17" s="12">
        <v>-11263.817300000001</v>
      </c>
      <c r="M17" s="12">
        <v>-5315.9298132000004</v>
      </c>
      <c r="N17" s="12">
        <v>-9546.6161697000025</v>
      </c>
      <c r="O17" s="12">
        <v>-10123.254977000001</v>
      </c>
      <c r="P17" s="12">
        <v>-11225.474117</v>
      </c>
      <c r="Q17" s="12">
        <v>-10832.322304860001</v>
      </c>
      <c r="R17" s="12">
        <v>-10421.97877842</v>
      </c>
      <c r="S17" s="12">
        <v>-2651.4402108900003</v>
      </c>
      <c r="T17" s="12">
        <v>30104.7</v>
      </c>
      <c r="U17" s="12">
        <v>28728.799999999999</v>
      </c>
      <c r="W17"/>
      <c r="X17"/>
      <c r="Y17"/>
      <c r="Z17" s="32"/>
      <c r="AA17" s="32"/>
      <c r="AB17" s="32"/>
      <c r="AC17" s="32"/>
      <c r="AD17" s="32"/>
      <c r="AE17" s="33"/>
      <c r="AF17" s="33"/>
      <c r="AG17" s="33"/>
      <c r="AH17" s="33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</row>
    <row r="18" spans="1:51" ht="10.5" customHeight="1" x14ac:dyDescent="0.25">
      <c r="B18" s="11" t="s">
        <v>13</v>
      </c>
      <c r="C18" s="12">
        <v>-1995.9954997479999</v>
      </c>
      <c r="D18" s="12">
        <v>-2880.470616175</v>
      </c>
      <c r="E18" s="12">
        <v>-2158.4998915669998</v>
      </c>
      <c r="F18" s="12">
        <v>-2190.0603012939969</v>
      </c>
      <c r="G18" s="12">
        <v>-3164.664407781001</v>
      </c>
      <c r="H18" s="12">
        <v>-3254.7731336080051</v>
      </c>
      <c r="I18" s="12">
        <v>-2158.3399436350023</v>
      </c>
      <c r="J18" s="12">
        <v>-2861.3887582799971</v>
      </c>
      <c r="K18" s="12">
        <v>-2931.4509443259967</v>
      </c>
      <c r="L18" s="12">
        <v>-2841.2331999289836</v>
      </c>
      <c r="M18" s="12">
        <v>-7937.7582632539888</v>
      </c>
      <c r="N18" s="12">
        <v>-6966.3453865999982</v>
      </c>
      <c r="O18" s="12">
        <v>-5139.8101063000031</v>
      </c>
      <c r="P18" s="12">
        <v>-680.48761673866011</v>
      </c>
      <c r="Q18" s="12">
        <v>5754.6868141599807</v>
      </c>
      <c r="R18" s="12">
        <v>-2248.8911355399923</v>
      </c>
      <c r="S18" s="12">
        <v>-5909.6147960100388</v>
      </c>
      <c r="T18" s="12">
        <v>-13450.49308672</v>
      </c>
      <c r="U18" s="12">
        <v>-13390.845392930001</v>
      </c>
      <c r="W18"/>
      <c r="X18"/>
      <c r="Y18"/>
      <c r="Z18" s="32"/>
      <c r="AA18" s="32"/>
      <c r="AB18" s="32"/>
      <c r="AC18" s="32"/>
      <c r="AD18" s="32"/>
      <c r="AE18" s="33"/>
      <c r="AF18" s="33"/>
      <c r="AG18" s="33"/>
      <c r="AH18" s="33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</row>
    <row r="19" spans="1:51" ht="11.1" customHeight="1" x14ac:dyDescent="0.25">
      <c r="A19" s="42" t="s">
        <v>14</v>
      </c>
      <c r="B19" s="43"/>
      <c r="V19" s="10"/>
      <c r="W19"/>
      <c r="X19"/>
      <c r="Y19"/>
      <c r="Z19" s="32"/>
      <c r="AA19" s="32"/>
      <c r="AB19" s="32"/>
      <c r="AC19" s="32"/>
      <c r="AD19" s="32"/>
      <c r="AE19" s="33"/>
      <c r="AF19" s="33"/>
      <c r="AG19" s="33"/>
      <c r="AH19" s="33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</row>
    <row r="20" spans="1:51" ht="9" customHeight="1" x14ac:dyDescent="0.25">
      <c r="B20" s="11" t="s">
        <v>15</v>
      </c>
      <c r="C20" s="9">
        <v>14618.42729865</v>
      </c>
      <c r="D20" s="9">
        <v>16540.112273300001</v>
      </c>
      <c r="E20" s="9">
        <v>16806.689090799999</v>
      </c>
      <c r="F20" s="9">
        <v>18175.002009600001</v>
      </c>
      <c r="G20" s="9">
        <v>19603.974603800005</v>
      </c>
      <c r="H20" s="9">
        <v>20977.908474799999</v>
      </c>
      <c r="I20" s="9">
        <v>26890.0797704</v>
      </c>
      <c r="J20" s="9">
        <v>34685.6436063</v>
      </c>
      <c r="K20" s="9">
        <v>32747.190019999998</v>
      </c>
      <c r="L20" s="9">
        <f t="shared" ref="L20:S20" si="3">L6+L10+L14</f>
        <v>48820.586765280015</v>
      </c>
      <c r="M20" s="9">
        <f t="shared" si="3"/>
        <v>58003.939904350016</v>
      </c>
      <c r="N20" s="9">
        <f t="shared" si="3"/>
        <v>53762.001315000001</v>
      </c>
      <c r="O20" s="9">
        <f t="shared" si="3"/>
        <v>78417.885317099979</v>
      </c>
      <c r="P20" s="9">
        <f t="shared" si="3"/>
        <v>78271.098038398806</v>
      </c>
      <c r="Q20" s="9">
        <f t="shared" si="3"/>
        <v>105233.76897329999</v>
      </c>
      <c r="R20" s="9">
        <f t="shared" si="3"/>
        <v>113484.44811249999</v>
      </c>
      <c r="S20" s="9">
        <f t="shared" si="3"/>
        <v>114561.69386829998</v>
      </c>
      <c r="T20" s="9">
        <v>147929.09582865</v>
      </c>
      <c r="U20" s="9">
        <v>140449.44259532</v>
      </c>
      <c r="V20" s="13"/>
      <c r="W20"/>
      <c r="X20"/>
      <c r="Y20"/>
      <c r="Z20" s="32"/>
      <c r="AA20" s="32"/>
      <c r="AB20" s="32"/>
      <c r="AC20" s="32"/>
      <c r="AD20" s="32"/>
      <c r="AE20" s="33"/>
      <c r="AF20" s="33"/>
      <c r="AG20" s="33"/>
      <c r="AH20" s="33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</row>
    <row r="21" spans="1:51" ht="10.5" customHeight="1" x14ac:dyDescent="0.25">
      <c r="B21" s="11" t="s">
        <v>16</v>
      </c>
      <c r="C21" s="12">
        <v>5022.7169999999996</v>
      </c>
      <c r="D21" s="12">
        <v>5875.7253000000001</v>
      </c>
      <c r="E21" s="12">
        <v>5642.4183000000003</v>
      </c>
      <c r="F21" s="12">
        <v>6087.3207000000002</v>
      </c>
      <c r="G21" s="12">
        <v>6759.0029999999997</v>
      </c>
      <c r="H21" s="12">
        <v>7441.1781000000001</v>
      </c>
      <c r="I21" s="12">
        <v>9326.8971999999994</v>
      </c>
      <c r="J21" s="12">
        <v>11723.775900000001</v>
      </c>
      <c r="K21" s="12">
        <v>13863.505300000001</v>
      </c>
      <c r="L21" s="12">
        <v>17779.2644</v>
      </c>
      <c r="M21" s="12">
        <v>22310.518800000002</v>
      </c>
      <c r="N21" s="12">
        <v>23548.062600000001</v>
      </c>
      <c r="O21" s="12">
        <v>34207.963300000003</v>
      </c>
      <c r="P21" s="12">
        <v>39967.169699999999</v>
      </c>
      <c r="Q21" s="12">
        <v>52734.95171773</v>
      </c>
      <c r="R21" s="12">
        <f>SUM(R22:R23)</f>
        <v>51936.532902970001</v>
      </c>
      <c r="S21" s="12">
        <v>53864.947673300005</v>
      </c>
      <c r="T21" s="12">
        <v>51291.413906280002</v>
      </c>
      <c r="U21" s="12">
        <v>53374.772341700002</v>
      </c>
      <c r="W21"/>
      <c r="X21"/>
      <c r="Y21"/>
      <c r="Z21" s="32"/>
      <c r="AA21" s="32"/>
      <c r="AB21" s="32"/>
      <c r="AC21" s="32"/>
      <c r="AD21" s="32"/>
      <c r="AE21" s="33"/>
      <c r="AF21" s="33"/>
      <c r="AG21" s="33"/>
      <c r="AH21" s="33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</row>
    <row r="22" spans="1:51" ht="10.5" customHeight="1" x14ac:dyDescent="0.25">
      <c r="B22" s="11" t="s">
        <v>17</v>
      </c>
      <c r="C22" s="12">
        <v>3936.31</v>
      </c>
      <c r="D22" s="12">
        <v>4608.2</v>
      </c>
      <c r="E22" s="12">
        <v>4514.201</v>
      </c>
      <c r="F22" s="12">
        <v>4911.3779999999997</v>
      </c>
      <c r="G22" s="12">
        <v>5573.1229999999996</v>
      </c>
      <c r="H22" s="12">
        <v>6318.59</v>
      </c>
      <c r="I22" s="12">
        <v>7981.73</v>
      </c>
      <c r="J22" s="12">
        <v>10035.68</v>
      </c>
      <c r="K22" s="12">
        <v>11687.5682</v>
      </c>
      <c r="L22" s="12">
        <v>14857.856100000001</v>
      </c>
      <c r="M22" s="12">
        <v>17335.8442</v>
      </c>
      <c r="N22" s="12">
        <v>19241.344300000001</v>
      </c>
      <c r="O22" s="12">
        <v>24131.355</v>
      </c>
      <c r="P22" s="12">
        <v>27260.925599999999</v>
      </c>
      <c r="Q22" s="12">
        <v>32244.449285999999</v>
      </c>
      <c r="R22" s="12">
        <v>35144.372778459998</v>
      </c>
      <c r="S22" s="12">
        <v>39172.858057039994</v>
      </c>
      <c r="T22" s="12">
        <v>40642.838953910003</v>
      </c>
      <c r="U22" s="12">
        <v>43295.347296560001</v>
      </c>
      <c r="V22" s="13"/>
      <c r="W22"/>
      <c r="X22"/>
      <c r="Y22"/>
      <c r="Z22" s="32"/>
      <c r="AA22" s="32"/>
      <c r="AB22" s="32"/>
      <c r="AC22" s="32"/>
      <c r="AD22" s="32"/>
      <c r="AE22" s="33"/>
      <c r="AF22" s="33"/>
      <c r="AG22" s="33"/>
      <c r="AH22" s="33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</row>
    <row r="23" spans="1:51" ht="10.5" customHeight="1" x14ac:dyDescent="0.25">
      <c r="B23" s="11" t="s">
        <v>18</v>
      </c>
      <c r="C23" s="12">
        <v>1086.4069999999997</v>
      </c>
      <c r="D23" s="12">
        <v>1267.5253000000002</v>
      </c>
      <c r="E23" s="12">
        <v>1128.2173000000003</v>
      </c>
      <c r="F23" s="12">
        <v>1175.9427000000005</v>
      </c>
      <c r="G23" s="12">
        <v>1185.8800000000001</v>
      </c>
      <c r="H23" s="12">
        <v>1122.5880999999999</v>
      </c>
      <c r="I23" s="12">
        <v>1345.1671999999999</v>
      </c>
      <c r="J23" s="12">
        <v>1688.0959000000003</v>
      </c>
      <c r="K23" s="12">
        <v>2175.937100000001</v>
      </c>
      <c r="L23" s="12">
        <v>2921.4082999999991</v>
      </c>
      <c r="M23" s="12">
        <v>4974.6746000000021</v>
      </c>
      <c r="N23" s="12">
        <v>4306.7183000000005</v>
      </c>
      <c r="O23" s="12">
        <v>10076.608300000004</v>
      </c>
      <c r="P23" s="12">
        <v>12706.2441</v>
      </c>
      <c r="Q23" s="12">
        <v>20490.502431730001</v>
      </c>
      <c r="R23" s="12">
        <v>16792.160124510003</v>
      </c>
      <c r="S23" s="12">
        <v>14692.089616260011</v>
      </c>
      <c r="T23" s="12">
        <v>10648.57495237</v>
      </c>
      <c r="U23" s="12">
        <v>10079.42504514</v>
      </c>
      <c r="W23"/>
      <c r="X23"/>
      <c r="Y23"/>
      <c r="Z23" s="32"/>
      <c r="AA23" s="32"/>
      <c r="AB23" s="32"/>
      <c r="AC23" s="32"/>
      <c r="AD23" s="32"/>
      <c r="AE23" s="33"/>
      <c r="AF23" s="33"/>
      <c r="AG23" s="33"/>
      <c r="AH23" s="33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</row>
    <row r="24" spans="1:51" ht="10.5" customHeight="1" x14ac:dyDescent="0.25">
      <c r="B24" s="11" t="s">
        <v>19</v>
      </c>
      <c r="C24" s="12"/>
      <c r="D24" s="12"/>
      <c r="E24" s="12"/>
      <c r="F24" s="12">
        <v>39</v>
      </c>
      <c r="G24" s="12">
        <v>65</v>
      </c>
      <c r="H24" s="15" t="s">
        <v>20</v>
      </c>
      <c r="I24" s="12">
        <v>51.5</v>
      </c>
      <c r="J24" s="12">
        <v>59.5</v>
      </c>
      <c r="K24" s="12">
        <v>247.1</v>
      </c>
      <c r="L24" s="12">
        <v>20</v>
      </c>
      <c r="M24" s="12">
        <v>23</v>
      </c>
      <c r="N24" s="12">
        <v>842.2</v>
      </c>
      <c r="O24" s="12">
        <v>21466.600000000002</v>
      </c>
      <c r="P24" s="12">
        <v>3757</v>
      </c>
      <c r="Q24" s="12">
        <v>9742.9</v>
      </c>
      <c r="R24" s="12">
        <v>3096.8</v>
      </c>
      <c r="S24" s="12">
        <v>1016.356</v>
      </c>
      <c r="T24" s="12">
        <v>1115.270368</v>
      </c>
      <c r="U24" s="12">
        <v>2097.2550000000001</v>
      </c>
      <c r="W24"/>
      <c r="X24"/>
      <c r="Y24"/>
      <c r="Z24" s="32"/>
      <c r="AA24" s="32"/>
      <c r="AB24" s="32"/>
      <c r="AC24" s="32"/>
      <c r="AD24" s="32"/>
      <c r="AE24" s="33"/>
      <c r="AF24" s="33"/>
      <c r="AG24" s="33"/>
      <c r="AH24" s="33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</row>
    <row r="25" spans="1:51" ht="10.5" customHeight="1" x14ac:dyDescent="0.25">
      <c r="B25" s="11" t="s">
        <v>21</v>
      </c>
      <c r="C25" s="12">
        <v>273</v>
      </c>
      <c r="D25" s="12">
        <v>340.4</v>
      </c>
      <c r="E25" s="12">
        <v>1336.1</v>
      </c>
      <c r="F25" s="12">
        <v>1803.2</v>
      </c>
      <c r="G25" s="12">
        <v>1933.8</v>
      </c>
      <c r="H25" s="12">
        <v>4062</v>
      </c>
      <c r="I25" s="12">
        <v>8100.1</v>
      </c>
      <c r="J25" s="12">
        <v>8728.2000000000007</v>
      </c>
      <c r="K25" s="12">
        <v>7791.65</v>
      </c>
      <c r="L25" s="12">
        <v>17636.292355279998</v>
      </c>
      <c r="M25" s="12">
        <v>15806.68856855</v>
      </c>
      <c r="N25" s="12">
        <v>13327.199999999999</v>
      </c>
      <c r="O25" s="12">
        <v>3687.287599999996</v>
      </c>
      <c r="P25" s="12">
        <v>12608.199999999997</v>
      </c>
      <c r="Q25" s="12">
        <v>17720.300000000003</v>
      </c>
      <c r="R25" s="12">
        <v>18437.423854590001</v>
      </c>
      <c r="S25" s="12">
        <v>13477.913084</v>
      </c>
      <c r="T25" s="12">
        <v>18873.729631999999</v>
      </c>
      <c r="U25" s="12">
        <v>19257.744999999999</v>
      </c>
      <c r="W25"/>
      <c r="X25"/>
      <c r="Y25"/>
      <c r="Z25" s="32"/>
      <c r="AA25" s="32"/>
      <c r="AB25" s="32"/>
      <c r="AC25" s="32"/>
      <c r="AD25" s="32"/>
      <c r="AE25" s="33"/>
      <c r="AF25" s="33"/>
      <c r="AG25" s="33"/>
      <c r="AH25" s="33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</row>
    <row r="26" spans="1:51" ht="10.5" customHeight="1" x14ac:dyDescent="0.25">
      <c r="B26" s="11" t="s">
        <v>22</v>
      </c>
      <c r="C26" s="12">
        <v>9322.3091996999992</v>
      </c>
      <c r="D26" s="12">
        <v>10323.514773000001</v>
      </c>
      <c r="E26" s="12">
        <v>9828.1707908000008</v>
      </c>
      <c r="F26" s="12">
        <v>10245.4813096</v>
      </c>
      <c r="G26" s="12">
        <v>10846.1716038</v>
      </c>
      <c r="H26" s="12">
        <v>9474.7303747999995</v>
      </c>
      <c r="I26" s="12">
        <v>9411.5825703999999</v>
      </c>
      <c r="J26" s="12">
        <v>14174.167706300001</v>
      </c>
      <c r="K26" s="12">
        <v>10844.934719999999</v>
      </c>
      <c r="L26" s="12">
        <v>13385.03001</v>
      </c>
      <c r="M26" s="12">
        <v>19863.732535800002</v>
      </c>
      <c r="N26" s="12">
        <v>16044.538715000001</v>
      </c>
      <c r="O26" s="12">
        <v>19056.0344171</v>
      </c>
      <c r="P26" s="12">
        <v>21938.725926400002</v>
      </c>
      <c r="Q26" s="12">
        <v>25035.617256000001</v>
      </c>
      <c r="R26" s="12">
        <v>40013.691354939998</v>
      </c>
      <c r="S26" s="12">
        <v>46202.477111</v>
      </c>
      <c r="T26" s="12">
        <v>76648.974834299996</v>
      </c>
      <c r="U26" s="12">
        <v>65719.367784000002</v>
      </c>
      <c r="W26"/>
      <c r="X26"/>
      <c r="Y26"/>
      <c r="Z26" s="32"/>
      <c r="AA26" s="32"/>
      <c r="AB26" s="32"/>
      <c r="AC26" s="32"/>
      <c r="AD26" s="32"/>
      <c r="AE26" s="33"/>
      <c r="AF26" s="33"/>
      <c r="AG26" s="33"/>
      <c r="AH26" s="33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</row>
    <row r="27" spans="1:51" ht="5.0999999999999996" customHeight="1" x14ac:dyDescent="0.15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51" ht="9.75" customHeight="1" x14ac:dyDescent="0.15">
      <c r="A28" s="44" t="s">
        <v>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51" s="20" customFormat="1" ht="16.5" customHeight="1" x14ac:dyDescent="0.25">
      <c r="A29" s="19" t="s">
        <v>23</v>
      </c>
      <c r="B29" s="36" t="s">
        <v>24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51" s="20" customFormat="1" ht="8.1" customHeight="1" x14ac:dyDescent="0.25">
      <c r="A30" s="19" t="s">
        <v>25</v>
      </c>
      <c r="B30" s="36" t="s">
        <v>26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51" s="20" customFormat="1" ht="16.5" customHeight="1" x14ac:dyDescent="0.25">
      <c r="A31" s="19" t="s">
        <v>27</v>
      </c>
      <c r="B31" s="36" t="s">
        <v>40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51" s="20" customFormat="1" ht="8.1" customHeight="1" x14ac:dyDescent="0.25">
      <c r="A32" s="19" t="s">
        <v>28</v>
      </c>
      <c r="B32" s="21" t="s">
        <v>29</v>
      </c>
      <c r="C32" s="22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s="20" customFormat="1" ht="15" customHeight="1" x14ac:dyDescent="0.25">
      <c r="A33" s="35" t="s">
        <v>20</v>
      </c>
      <c r="B33" s="45" t="s">
        <v>30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</row>
    <row r="34" spans="1:21" s="20" customFormat="1" ht="8.1" customHeight="1" x14ac:dyDescent="0.25">
      <c r="A34" s="35" t="s">
        <v>20</v>
      </c>
      <c r="B34" s="47" t="s">
        <v>31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</row>
    <row r="35" spans="1:21" s="20" customFormat="1" ht="8.1" customHeight="1" x14ac:dyDescent="0.25">
      <c r="A35" s="35" t="s">
        <v>20</v>
      </c>
      <c r="B35" s="49" t="s">
        <v>32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s="20" customFormat="1" ht="9" customHeight="1" x14ac:dyDescent="0.25">
      <c r="A36" s="19" t="s">
        <v>33</v>
      </c>
      <c r="B36" s="48" t="s">
        <v>34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</row>
    <row r="37" spans="1:21" s="20" customFormat="1" ht="15.75" customHeight="1" x14ac:dyDescent="0.25">
      <c r="A37" s="19" t="s">
        <v>35</v>
      </c>
      <c r="B37" s="36" t="s">
        <v>36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ht="11.25" customHeight="1" x14ac:dyDescent="0.25">
      <c r="A38" s="37" t="s">
        <v>39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1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3" spans="1:21" x14ac:dyDescent="0.25">
      <c r="R43" s="25"/>
    </row>
    <row r="44" spans="1:21" ht="12.75" x14ac:dyDescent="0.2">
      <c r="N44" s="26"/>
      <c r="O44" s="26"/>
      <c r="P44" s="26"/>
      <c r="Q44" s="26"/>
      <c r="R44" s="26"/>
    </row>
    <row r="45" spans="1:21" ht="12.75" x14ac:dyDescent="0.2">
      <c r="N45" s="26"/>
      <c r="O45" s="26"/>
      <c r="P45" s="26"/>
      <c r="Q45" s="26"/>
      <c r="R45" s="26"/>
    </row>
    <row r="46" spans="1:21" ht="12.75" x14ac:dyDescent="0.2">
      <c r="N46" s="26"/>
      <c r="O46" s="26"/>
      <c r="P46" s="26"/>
      <c r="Q46" s="26"/>
      <c r="R46" s="26"/>
    </row>
    <row r="47" spans="1:21" ht="12.75" x14ac:dyDescent="0.2">
      <c r="N47" s="26"/>
      <c r="O47" s="26"/>
      <c r="P47" s="26"/>
      <c r="Q47" s="26"/>
      <c r="R47" s="26"/>
    </row>
    <row r="48" spans="1:21" ht="12.75" x14ac:dyDescent="0.2">
      <c r="N48" s="26"/>
      <c r="O48" s="26"/>
      <c r="P48" s="26"/>
      <c r="Q48" s="26"/>
      <c r="R48" s="26"/>
    </row>
    <row r="49" spans="14:36" ht="12.75" x14ac:dyDescent="0.2">
      <c r="N49" s="26"/>
      <c r="O49" s="26"/>
      <c r="P49" s="26"/>
      <c r="Q49" s="26"/>
      <c r="R49" s="26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</row>
    <row r="50" spans="14:36" ht="12.75" x14ac:dyDescent="0.2">
      <c r="S50" s="27"/>
      <c r="T50" s="27"/>
      <c r="U50" s="27"/>
      <c r="V50" s="28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</row>
    <row r="51" spans="14:36" x14ac:dyDescent="0.25">
      <c r="S51" s="29"/>
      <c r="T51" s="29"/>
      <c r="U51" s="29"/>
      <c r="V51" s="29"/>
      <c r="W51" s="29"/>
      <c r="X51" s="29">
        <f t="shared" ref="X51:AJ51" si="4">+I4</f>
        <v>2004</v>
      </c>
      <c r="Y51" s="29">
        <f t="shared" si="4"/>
        <v>2005</v>
      </c>
      <c r="Z51" s="29">
        <f t="shared" si="4"/>
        <v>2006</v>
      </c>
      <c r="AA51" s="29">
        <f t="shared" si="4"/>
        <v>2007</v>
      </c>
      <c r="AB51" s="29">
        <f t="shared" si="4"/>
        <v>2008</v>
      </c>
      <c r="AC51" s="29">
        <f t="shared" si="4"/>
        <v>2009</v>
      </c>
      <c r="AD51" s="29">
        <f t="shared" si="4"/>
        <v>2010</v>
      </c>
      <c r="AE51" s="29">
        <f t="shared" si="4"/>
        <v>2011</v>
      </c>
      <c r="AF51" s="29">
        <f t="shared" si="4"/>
        <v>2012</v>
      </c>
      <c r="AG51" s="29">
        <f t="shared" si="4"/>
        <v>2013</v>
      </c>
      <c r="AH51" s="29">
        <f t="shared" si="4"/>
        <v>2014</v>
      </c>
      <c r="AI51" s="29">
        <f t="shared" si="4"/>
        <v>2015</v>
      </c>
      <c r="AJ51" s="29">
        <f t="shared" si="4"/>
        <v>2016</v>
      </c>
    </row>
    <row r="52" spans="14:36" x14ac:dyDescent="0.25">
      <c r="S52" s="30"/>
      <c r="T52" s="30"/>
      <c r="U52" s="30"/>
      <c r="V52" s="30"/>
      <c r="W52" s="30"/>
      <c r="X52" s="30">
        <f t="shared" ref="X52:AJ52" si="5">+I7</f>
        <v>12631.02031</v>
      </c>
      <c r="Y52" s="30">
        <f t="shared" si="5"/>
        <v>14097.05545</v>
      </c>
      <c r="Z52" s="30">
        <f t="shared" si="5"/>
        <v>17274.8194</v>
      </c>
      <c r="AA52" s="30">
        <f t="shared" si="5"/>
        <v>27688.761066667001</v>
      </c>
      <c r="AB52" s="30">
        <f t="shared" si="5"/>
        <v>31195.886528661998</v>
      </c>
      <c r="AC52" s="30">
        <f t="shared" si="5"/>
        <v>33135.015149999999</v>
      </c>
      <c r="AD52" s="30">
        <f t="shared" si="5"/>
        <v>44105.067080000001</v>
      </c>
      <c r="AE52" s="30">
        <f t="shared" si="5"/>
        <v>48815.920444443997</v>
      </c>
      <c r="AF52" s="30">
        <f t="shared" si="5"/>
        <v>63991.441320000005</v>
      </c>
      <c r="AG52" s="30">
        <f t="shared" si="5"/>
        <v>65663.096520000006</v>
      </c>
      <c r="AH52" s="30">
        <f t="shared" si="5"/>
        <v>62308.102380000004</v>
      </c>
      <c r="AI52" s="30">
        <f t="shared" si="5"/>
        <v>61484.889639999994</v>
      </c>
      <c r="AJ52" s="30">
        <f t="shared" si="5"/>
        <v>61685.541429999997</v>
      </c>
    </row>
    <row r="53" spans="14:36" ht="12.75" x14ac:dyDescent="0.2">
      <c r="V53" s="28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</row>
    <row r="54" spans="14:36" ht="12.75" x14ac:dyDescent="0.2">
      <c r="N54" s="26"/>
      <c r="O54" s="26"/>
      <c r="P54" s="26"/>
      <c r="Q54" s="26"/>
      <c r="R54" s="26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</row>
    <row r="55" spans="14:36" ht="12.75" x14ac:dyDescent="0.2">
      <c r="N55" s="26"/>
      <c r="O55" s="26"/>
      <c r="P55" s="26"/>
      <c r="Q55" s="26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</row>
    <row r="56" spans="14:36" ht="12.75" x14ac:dyDescent="0.2">
      <c r="N56" s="26"/>
      <c r="O56" s="26"/>
      <c r="P56" s="26"/>
      <c r="Q56" s="26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</row>
    <row r="57" spans="14:36" ht="12.75" x14ac:dyDescent="0.2">
      <c r="N57" s="26"/>
      <c r="O57" s="26"/>
      <c r="P57" s="26"/>
      <c r="Q57" s="26"/>
    </row>
    <row r="58" spans="14:36" ht="12.75" x14ac:dyDescent="0.2">
      <c r="N58" s="26"/>
      <c r="O58" s="26"/>
      <c r="P58" s="26"/>
      <c r="Q58" s="26"/>
    </row>
    <row r="59" spans="14:36" ht="12.75" x14ac:dyDescent="0.2">
      <c r="N59" s="26"/>
      <c r="O59" s="26"/>
      <c r="P59" s="26"/>
      <c r="Q59" s="26"/>
    </row>
  </sheetData>
  <mergeCells count="17">
    <mergeCell ref="B37:U37"/>
    <mergeCell ref="B30:U30"/>
    <mergeCell ref="A38:T38"/>
    <mergeCell ref="A1:T1"/>
    <mergeCell ref="A2:T2"/>
    <mergeCell ref="A4:B4"/>
    <mergeCell ref="A6:B6"/>
    <mergeCell ref="A10:B10"/>
    <mergeCell ref="A14:B14"/>
    <mergeCell ref="A19:B19"/>
    <mergeCell ref="A28:U28"/>
    <mergeCell ref="B29:U29"/>
    <mergeCell ref="B31:U31"/>
    <mergeCell ref="B33:U33"/>
    <mergeCell ref="B34:U34"/>
    <mergeCell ref="B35:U35"/>
    <mergeCell ref="B36:U36"/>
  </mergeCells>
  <printOptions horizontalCentered="1" verticalCentered="1"/>
  <pageMargins left="1.5748031496062993" right="1.5748031496062993" top="1.24" bottom="1.3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23.02</vt:lpstr>
      <vt:lpstr>'23.02'!Área_de_impresión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2017-06-15T17:08:51Z</cp:lastPrinted>
  <dcterms:created xsi:type="dcterms:W3CDTF">2016-05-20T23:26:07Z</dcterms:created>
  <dcterms:modified xsi:type="dcterms:W3CDTF">2017-09-25T21:14:08Z</dcterms:modified>
</cp:coreProperties>
</file>