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E_Compendio2017\cap25\"/>
    </mc:Choice>
  </mc:AlternateContent>
  <bookViews>
    <workbookView xWindow="360" yWindow="120" windowWidth="11715" windowHeight="9525"/>
  </bookViews>
  <sheets>
    <sheet name="23.01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>#REF!</definedName>
    <definedName name="_1994">#REF!</definedName>
    <definedName name="_1995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hidden="1">#REF!</definedName>
    <definedName name="_Key1" hidden="1">#REF!</definedName>
    <definedName name="_Order1" hidden="1">0</definedName>
    <definedName name="_Parse_Out" hidden="1">#REF!</definedName>
    <definedName name="_Sort" hidden="1">#REF!</definedName>
    <definedName name="A_impresión_IM">#REF!</definedName>
    <definedName name="_xlnm.Print_Area" localSheetId="0">'23.01'!$A$1:$L$55,'23.01'!$N$1:$AB$55,'23.01'!$AD$1:$AR$55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calcChain.xml><?xml version="1.0" encoding="utf-8"?>
<calcChain xmlns="http://schemas.openxmlformats.org/spreadsheetml/2006/main">
  <c r="AA16" i="1" l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B25" i="1"/>
  <c r="AA25" i="1"/>
  <c r="U16" i="1"/>
  <c r="V16" i="1"/>
  <c r="U17" i="1"/>
  <c r="V17" i="1"/>
  <c r="U18" i="1"/>
  <c r="V18" i="1"/>
  <c r="U19" i="1"/>
  <c r="V19" i="1"/>
  <c r="U20" i="1"/>
  <c r="V20" i="1"/>
  <c r="U21" i="1"/>
  <c r="V21" i="1"/>
  <c r="U22" i="1"/>
  <c r="V22" i="1"/>
  <c r="U23" i="1"/>
  <c r="V23" i="1"/>
  <c r="U24" i="1"/>
  <c r="V24" i="1"/>
  <c r="V25" i="1"/>
  <c r="U25" i="1"/>
  <c r="R83" i="1" s="1"/>
  <c r="P16" i="1"/>
  <c r="P17" i="1"/>
  <c r="P18" i="1"/>
  <c r="P19" i="1"/>
  <c r="P20" i="1"/>
  <c r="P21" i="1"/>
  <c r="P22" i="1"/>
  <c r="P23" i="1"/>
  <c r="P24" i="1"/>
  <c r="P2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L25" i="1"/>
  <c r="K2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F25" i="1"/>
  <c r="E25" i="1"/>
  <c r="C83" i="1" s="1"/>
  <c r="AN16" i="1"/>
  <c r="AO16" i="1"/>
  <c r="AN17" i="1"/>
  <c r="AO17" i="1"/>
  <c r="AN18" i="1"/>
  <c r="AO18" i="1"/>
  <c r="AN19" i="1"/>
  <c r="AO19" i="1"/>
  <c r="AN20" i="1"/>
  <c r="AO20" i="1"/>
  <c r="AN21" i="1"/>
  <c r="AO21" i="1"/>
  <c r="AN22" i="1"/>
  <c r="AO22" i="1"/>
  <c r="AN23" i="1"/>
  <c r="AO23" i="1"/>
  <c r="AN24" i="1"/>
  <c r="AO24" i="1"/>
  <c r="AO25" i="1"/>
  <c r="AN25" i="1"/>
  <c r="AH17" i="1"/>
  <c r="AI17" i="1"/>
  <c r="AH18" i="1"/>
  <c r="AI18" i="1"/>
  <c r="AH19" i="1"/>
  <c r="AI19" i="1"/>
  <c r="AH20" i="1"/>
  <c r="AI20" i="1"/>
  <c r="AH21" i="1"/>
  <c r="AI21" i="1"/>
  <c r="AH22" i="1"/>
  <c r="AI22" i="1"/>
  <c r="AH23" i="1"/>
  <c r="AI23" i="1"/>
  <c r="AH24" i="1"/>
  <c r="AI24" i="1"/>
  <c r="AI25" i="1"/>
  <c r="AH25" i="1"/>
  <c r="AF83" i="1"/>
  <c r="AH83" i="1"/>
  <c r="P83" i="1"/>
  <c r="B83" i="1"/>
  <c r="AH82" i="1" l="1"/>
  <c r="AF82" i="1"/>
  <c r="R82" i="1"/>
  <c r="P82" i="1"/>
  <c r="C82" i="1"/>
  <c r="B82" i="1"/>
  <c r="AH81" i="1"/>
  <c r="AF81" i="1"/>
  <c r="R81" i="1"/>
  <c r="P81" i="1"/>
  <c r="C81" i="1"/>
  <c r="B81" i="1"/>
  <c r="AH80" i="1"/>
  <c r="AF80" i="1"/>
  <c r="R80" i="1"/>
  <c r="P80" i="1"/>
  <c r="C80" i="1"/>
  <c r="B80" i="1"/>
  <c r="AH79" i="1"/>
  <c r="AF79" i="1"/>
  <c r="R79" i="1"/>
  <c r="P79" i="1"/>
  <c r="C79" i="1"/>
  <c r="B79" i="1"/>
  <c r="AH78" i="1"/>
  <c r="AF78" i="1"/>
  <c r="R78" i="1"/>
  <c r="P78" i="1"/>
  <c r="C78" i="1"/>
  <c r="B78" i="1"/>
  <c r="AH77" i="1"/>
  <c r="AF77" i="1"/>
  <c r="R77" i="1"/>
  <c r="P77" i="1"/>
  <c r="C77" i="1"/>
  <c r="B77" i="1"/>
  <c r="AH76" i="1"/>
  <c r="AF76" i="1"/>
  <c r="R76" i="1"/>
  <c r="P76" i="1"/>
  <c r="C76" i="1"/>
  <c r="B76" i="1"/>
  <c r="AH75" i="1"/>
  <c r="AF75" i="1"/>
  <c r="R75" i="1"/>
  <c r="P75" i="1"/>
  <c r="C75" i="1"/>
  <c r="B75" i="1"/>
  <c r="AH74" i="1"/>
  <c r="AF74" i="1"/>
  <c r="R74" i="1"/>
  <c r="P74" i="1"/>
  <c r="C74" i="1"/>
  <c r="B74" i="1"/>
  <c r="AH73" i="1"/>
  <c r="AF73" i="1"/>
  <c r="R73" i="1"/>
  <c r="P73" i="1"/>
  <c r="C73" i="1"/>
  <c r="B73" i="1"/>
  <c r="AH72" i="1"/>
  <c r="AF72" i="1"/>
  <c r="R72" i="1"/>
  <c r="P72" i="1"/>
  <c r="C72" i="1"/>
  <c r="B72" i="1"/>
  <c r="AH71" i="1"/>
  <c r="AF71" i="1"/>
  <c r="R71" i="1"/>
  <c r="P71" i="1"/>
  <c r="C71" i="1"/>
  <c r="B71" i="1"/>
  <c r="AH70" i="1"/>
  <c r="AF70" i="1"/>
  <c r="R70" i="1"/>
  <c r="P70" i="1"/>
  <c r="C70" i="1"/>
  <c r="B70" i="1"/>
  <c r="AH69" i="1"/>
  <c r="AF69" i="1"/>
  <c r="R69" i="1"/>
  <c r="P69" i="1"/>
  <c r="C69" i="1"/>
  <c r="B69" i="1"/>
  <c r="AH68" i="1"/>
  <c r="AF68" i="1"/>
  <c r="R68" i="1"/>
  <c r="P68" i="1"/>
  <c r="C68" i="1"/>
  <c r="B68" i="1"/>
  <c r="AH67" i="1"/>
  <c r="AF67" i="1"/>
  <c r="R67" i="1"/>
  <c r="P67" i="1"/>
  <c r="C67" i="1"/>
  <c r="B67" i="1"/>
  <c r="AH66" i="1"/>
  <c r="AF66" i="1"/>
  <c r="R66" i="1"/>
  <c r="P66" i="1"/>
  <c r="C66" i="1"/>
  <c r="B66" i="1"/>
  <c r="AH65" i="1"/>
  <c r="AF65" i="1"/>
  <c r="R65" i="1"/>
  <c r="P65" i="1"/>
  <c r="C65" i="1"/>
  <c r="B65" i="1"/>
</calcChain>
</file>

<file path=xl/sharedStrings.xml><?xml version="1.0" encoding="utf-8"?>
<sst xmlns="http://schemas.openxmlformats.org/spreadsheetml/2006/main" count="71" uniqueCount="35">
  <si>
    <t>Conclusión</t>
  </si>
  <si>
    <t>Liquidez del Sistema</t>
  </si>
  <si>
    <t>Liquidez de las Sociedades</t>
  </si>
  <si>
    <t>Emisión Primaria</t>
  </si>
  <si>
    <t>Ahorro en el Sistema</t>
  </si>
  <si>
    <t>Ahorro en las Sociedades</t>
  </si>
  <si>
    <t>Crédito Interno Neto del</t>
  </si>
  <si>
    <t>Crédito Interno Neto de las Sociedades de Depósito</t>
  </si>
  <si>
    <t>Capitalización bursátil</t>
  </si>
  <si>
    <t>Año</t>
  </si>
  <si>
    <t>Financiero</t>
  </si>
  <si>
    <t>de Depósito</t>
  </si>
  <si>
    <t>BCRP</t>
  </si>
  <si>
    <t>Sistema Financiero</t>
  </si>
  <si>
    <t>Bolsa de Valores de Lima</t>
  </si>
  <si>
    <t>Millones de soles</t>
  </si>
  <si>
    <t>Millones de soles de 2009</t>
  </si>
  <si>
    <t>Millones        de soles</t>
  </si>
  <si>
    <t>Millones                      de soles</t>
  </si>
  <si>
    <t>Millones   de        soles</t>
  </si>
  <si>
    <t>Millones        de US dólares</t>
  </si>
  <si>
    <t>IPC</t>
  </si>
  <si>
    <t>Total</t>
  </si>
  <si>
    <t>M/N</t>
  </si>
  <si>
    <t>Público</t>
  </si>
  <si>
    <t>Privado</t>
  </si>
  <si>
    <t>2009=100</t>
  </si>
  <si>
    <t>M/N = Moneda Nacional.</t>
  </si>
  <si>
    <t>Continúa...</t>
  </si>
  <si>
    <t>Fuente: Banco Central de Reserva del Perú.</t>
  </si>
  <si>
    <t xml:space="preserve">     </t>
  </si>
  <si>
    <t xml:space="preserve"> </t>
  </si>
  <si>
    <r>
      <t>Nota:</t>
    </r>
    <r>
      <rPr>
        <sz val="7"/>
        <rFont val="Arial Narrow"/>
        <family val="2"/>
      </rPr>
      <t xml:space="preserve"> Información disponible al 30-04-2017.</t>
    </r>
  </si>
  <si>
    <t>25.1  PRINCIPALES INDICADORES DEL SECTOR FINANCIERO, 2006-2016</t>
  </si>
  <si>
    <t>25.1 PRINCIPALES INDICADORES DEL SECTOR FINANCIERO, 2006-2016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</si>
</sst>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 * #,##0_ ;_ * \-#,##0_ ;_ * &quot;-&quot;_ ;_ @_ "/>
    <numFmt numFmtId="43" formatCode="_ * #,##0.00_ ;_ * \-#,##0.00_ ;_ * &quot;-&quot;??_ ;_ @_ "/>
    <numFmt numFmtId="164" formatCode="_-* #,##0.00\ _P_t_s_-;\-* #,##0.00\ _P_t_s_-;_-* &quot;-&quot;??\ _P_t_s_-;_-@_-"/>
    <numFmt numFmtId="165" formatCode="#\ ###\ ##0"/>
    <numFmt numFmtId="166" formatCode="0.0000"/>
    <numFmt numFmtId="167" formatCode="0.000000"/>
    <numFmt numFmtId="168" formatCode="#\ ##0.0"/>
    <numFmt numFmtId="169" formatCode="0.0"/>
    <numFmt numFmtId="170" formatCode="0.0_)"/>
    <numFmt numFmtId="171" formatCode="0_)"/>
    <numFmt numFmtId="172" formatCode="#\ ##0;\-##0;0"/>
    <numFmt numFmtId="173" formatCode="#\ ###.0"/>
    <numFmt numFmtId="174" formatCode="#."/>
    <numFmt numFmtId="175" formatCode="_-[$€]* #,##0.00_-;\-[$€]* #,##0.00_-;_-[$€]* &quot;-&quot;??_-;_-@_-"/>
    <numFmt numFmtId="176" formatCode="_-* #,##0\ _P_t_s_-;\-* #,##0\ _P_t_s_-;_-* &quot;-&quot;\ _P_t_s_-;_-@_-"/>
    <numFmt numFmtId="177" formatCode="_ #,##0.0__\ ;_ \-#,##0.0__\ ;_ \ &quot;-.-&quot;__\ ;_ @__"/>
    <numFmt numFmtId="178" formatCode="_ #,##0.0__\ ;_ \-#,##0.0__\ ;_ \ &quot;-.-&quot;__\ ;_ @\ __"/>
    <numFmt numFmtId="179" formatCode="_ * #,##0_ ;_ * \-#,##0_ ;_ * &quot;-&quot;_ ;_ @_ \l"/>
    <numFmt numFmtId="180" formatCode="_ * #,##0.000_ ;_ * \-#,##0.000_ ;_ * &quot;-&quot;??_ ;_ @_ "/>
    <numFmt numFmtId="181" formatCode="0.000000000000000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theme="0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sz val="7"/>
      <color theme="0"/>
      <name val="Arial Narrow"/>
      <family val="2"/>
    </font>
    <font>
      <sz val="7"/>
      <name val="Arial"/>
      <family val="2"/>
    </font>
    <font>
      <sz val="7"/>
      <color theme="0"/>
      <name val="Arial"/>
      <family val="2"/>
    </font>
    <font>
      <b/>
      <sz val="10"/>
      <color indexed="8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7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7"/>
      <name val="Times New Roman"/>
      <family val="1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5" borderId="0" applyNumberFormat="0" applyBorder="0" applyAlignment="0" applyProtection="0"/>
    <xf numFmtId="0" fontId="18" fillId="17" borderId="10" applyNumberFormat="0" applyAlignment="0" applyProtection="0"/>
    <xf numFmtId="0" fontId="19" fillId="18" borderId="11" applyNumberFormat="0" applyAlignment="0" applyProtection="0"/>
    <xf numFmtId="0" fontId="20" fillId="0" borderId="12" applyNumberFormat="0" applyFill="0" applyAlignment="0" applyProtection="0"/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174" fontId="22" fillId="0" borderId="0">
      <protection locked="0"/>
    </xf>
    <xf numFmtId="0" fontId="1" fillId="0" borderId="0"/>
    <xf numFmtId="174" fontId="23" fillId="0" borderId="0">
      <protection locked="0"/>
    </xf>
    <xf numFmtId="174" fontId="23" fillId="0" borderId="0">
      <protection locked="0"/>
    </xf>
    <xf numFmtId="0" fontId="24" fillId="0" borderId="0" applyNumberFormat="0" applyFill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2" borderId="0" applyNumberFormat="0" applyBorder="0" applyAlignment="0" applyProtection="0"/>
    <xf numFmtId="0" fontId="25" fillId="8" borderId="10" applyNumberFormat="0" applyAlignment="0" applyProtection="0"/>
    <xf numFmtId="175" fontId="26" fillId="0" borderId="0" applyFont="0" applyFill="0" applyBorder="0" applyAlignment="0" applyProtection="0"/>
    <xf numFmtId="15" fontId="1" fillId="0" borderId="13" applyFill="0" applyBorder="0" applyProtection="0">
      <alignment horizontal="center" wrapText="1" shrinkToFit="1"/>
    </xf>
    <xf numFmtId="174" fontId="22" fillId="0" borderId="0">
      <protection locked="0"/>
    </xf>
    <xf numFmtId="174" fontId="22" fillId="0" borderId="0">
      <protection locked="0"/>
    </xf>
    <xf numFmtId="1" fontId="1" fillId="0" borderId="0" applyFont="0" applyFill="0" applyBorder="0" applyAlignment="0" applyProtection="0">
      <protection locked="0"/>
    </xf>
    <xf numFmtId="0" fontId="21" fillId="0" borderId="0">
      <protection locked="0"/>
    </xf>
    <xf numFmtId="0" fontId="21" fillId="0" borderId="0">
      <protection locked="0"/>
    </xf>
    <xf numFmtId="0" fontId="27" fillId="4" borderId="0" applyNumberFormat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1" fillId="0" borderId="0" applyFill="0" applyBorder="0" applyAlignment="0" applyProtection="0"/>
    <xf numFmtId="174" fontId="22" fillId="0" borderId="0">
      <protection locked="0"/>
    </xf>
    <xf numFmtId="0" fontId="29" fillId="23" borderId="0" applyNumberFormat="0" applyBorder="0" applyAlignment="0" applyProtection="0"/>
    <xf numFmtId="0" fontId="26" fillId="0" borderId="0"/>
    <xf numFmtId="0" fontId="30" fillId="24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5" borderId="14" applyNumberFormat="0" applyFont="0" applyAlignment="0" applyProtection="0"/>
    <xf numFmtId="179" fontId="31" fillId="0" borderId="0" applyFont="0" applyFill="0" applyBorder="0" applyAlignment="0" applyProtection="0"/>
    <xf numFmtId="0" fontId="2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17" borderId="15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6" applyNumberFormat="0" applyFill="0" applyAlignment="0" applyProtection="0"/>
    <xf numFmtId="0" fontId="36" fillId="0" borderId="17" applyNumberFormat="0" applyFill="0" applyAlignment="0" applyProtection="0"/>
    <xf numFmtId="0" fontId="24" fillId="0" borderId="18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9" applyNumberFormat="0" applyFill="0" applyAlignment="0" applyProtection="0"/>
  </cellStyleXfs>
  <cellXfs count="123">
    <xf numFmtId="0" fontId="0" fillId="0" borderId="0" xfId="0"/>
    <xf numFmtId="0" fontId="2" fillId="0" borderId="0" xfId="1" quotePrefix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Continuous" vertical="center"/>
    </xf>
    <xf numFmtId="0" fontId="2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vertical="center"/>
    </xf>
    <xf numFmtId="0" fontId="5" fillId="0" borderId="2" xfId="1" applyFont="1" applyFill="1" applyBorder="1" applyAlignment="1" applyProtection="1">
      <alignment horizontal="centerContinuous" vertical="center"/>
    </xf>
    <xf numFmtId="0" fontId="5" fillId="0" borderId="3" xfId="1" applyFont="1" applyFill="1" applyBorder="1" applyAlignment="1">
      <alignment horizontal="centerContinuous" vertical="center"/>
    </xf>
    <xf numFmtId="0" fontId="5" fillId="0" borderId="3" xfId="1" applyFont="1" applyFill="1" applyBorder="1" applyAlignment="1" applyProtection="1">
      <alignment horizontal="centerContinuous" vertical="center"/>
    </xf>
    <xf numFmtId="0" fontId="5" fillId="0" borderId="0" xfId="1" applyFont="1" applyFill="1" applyBorder="1" applyAlignment="1">
      <alignment horizontal="centerContinuous" vertical="center"/>
    </xf>
    <xf numFmtId="0" fontId="6" fillId="0" borderId="3" xfId="1" applyFont="1" applyFill="1" applyBorder="1" applyAlignment="1">
      <alignment horizontal="centerContinuous" vertical="center"/>
    </xf>
    <xf numFmtId="49" fontId="5" fillId="0" borderId="1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" fontId="7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5" fillId="0" borderId="4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Continuous" vertical="center"/>
    </xf>
    <xf numFmtId="0" fontId="5" fillId="0" borderId="6" xfId="1" applyFont="1" applyFill="1" applyBorder="1" applyAlignment="1">
      <alignment horizontal="centerContinuous" vertical="center"/>
    </xf>
    <xf numFmtId="0" fontId="5" fillId="0" borderId="6" xfId="1" applyFont="1" applyFill="1" applyBorder="1" applyAlignment="1" applyProtection="1">
      <alignment horizontal="centerContinuous" vertical="center"/>
    </xf>
    <xf numFmtId="0" fontId="5" fillId="0" borderId="0" xfId="1" applyFont="1" applyFill="1" applyBorder="1" applyAlignment="1" applyProtection="1">
      <alignment horizontal="centerContinuous" vertical="center"/>
    </xf>
    <xf numFmtId="0" fontId="6" fillId="0" borderId="6" xfId="1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Continuous" vertical="center"/>
    </xf>
    <xf numFmtId="49" fontId="5" fillId="0" borderId="4" xfId="1" applyNumberFormat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right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>
      <alignment horizontal="right" vertical="center" wrapText="1"/>
    </xf>
    <xf numFmtId="0" fontId="5" fillId="0" borderId="0" xfId="1" applyFont="1" applyFill="1" applyBorder="1" applyAlignment="1" applyProtection="1">
      <alignment horizontal="right" vertical="center" wrapText="1"/>
    </xf>
    <xf numFmtId="49" fontId="5" fillId="0" borderId="4" xfId="1" applyNumberFormat="1" applyFont="1" applyFill="1" applyBorder="1" applyAlignment="1">
      <alignment horizontal="right" vertical="center" wrapText="1"/>
    </xf>
    <xf numFmtId="0" fontId="5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 vertical="center" wrapText="1"/>
    </xf>
    <xf numFmtId="2" fontId="7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5" fillId="0" borderId="4" xfId="1" applyFont="1" applyFill="1" applyBorder="1" applyAlignment="1">
      <alignment vertical="center"/>
    </xf>
    <xf numFmtId="0" fontId="5" fillId="0" borderId="5" xfId="1" applyFont="1" applyFill="1" applyBorder="1" applyAlignment="1" applyProtection="1">
      <alignment horizontal="right" vertical="center"/>
    </xf>
    <xf numFmtId="0" fontId="5" fillId="0" borderId="6" xfId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 applyProtection="1">
      <alignment horizontal="right" vertical="center"/>
    </xf>
    <xf numFmtId="0" fontId="6" fillId="0" borderId="4" xfId="1" applyFont="1" applyFill="1" applyBorder="1" applyAlignment="1">
      <alignment vertical="center"/>
    </xf>
    <xf numFmtId="49" fontId="5" fillId="0" borderId="4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2" fontId="7" fillId="0" borderId="0" xfId="1" applyNumberFormat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left" vertical="center"/>
    </xf>
    <xf numFmtId="165" fontId="6" fillId="0" borderId="0" xfId="2" applyNumberFormat="1" applyFont="1" applyFill="1" applyBorder="1"/>
    <xf numFmtId="3" fontId="6" fillId="0" borderId="0" xfId="1" applyNumberFormat="1" applyFont="1" applyFill="1" applyBorder="1" applyAlignment="1" applyProtection="1">
      <alignment horizontal="right" vertical="center"/>
    </xf>
    <xf numFmtId="49" fontId="5" fillId="0" borderId="4" xfId="1" applyNumberFormat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center" vertical="center"/>
    </xf>
    <xf numFmtId="166" fontId="7" fillId="0" borderId="0" xfId="1" applyNumberFormat="1" applyFont="1" applyFill="1" applyBorder="1" applyAlignment="1" applyProtection="1">
      <alignment horizontal="center" vertical="center"/>
    </xf>
    <xf numFmtId="166" fontId="7" fillId="0" borderId="0" xfId="1" applyNumberFormat="1" applyFont="1" applyFill="1" applyBorder="1" applyAlignment="1" applyProtection="1">
      <alignment vertical="center"/>
    </xf>
    <xf numFmtId="2" fontId="6" fillId="0" borderId="0" xfId="1" applyNumberFormat="1" applyFont="1" applyFill="1" applyBorder="1" applyAlignment="1">
      <alignment vertical="center"/>
    </xf>
    <xf numFmtId="166" fontId="7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9" xfId="1" applyFont="1" applyFill="1" applyBorder="1" applyAlignment="1" applyProtection="1">
      <alignment horizontal="center" vertical="center"/>
    </xf>
    <xf numFmtId="165" fontId="6" fillId="0" borderId="5" xfId="2" applyNumberFormat="1" applyFont="1" applyFill="1" applyBorder="1"/>
    <xf numFmtId="165" fontId="6" fillId="0" borderId="6" xfId="2" applyNumberFormat="1" applyFont="1" applyFill="1" applyBorder="1" applyAlignment="1">
      <alignment horizontal="right"/>
    </xf>
    <xf numFmtId="165" fontId="6" fillId="0" borderId="6" xfId="2" applyNumberFormat="1" applyFont="1" applyFill="1" applyBorder="1"/>
    <xf numFmtId="0" fontId="5" fillId="0" borderId="6" xfId="1" applyFont="1" applyFill="1" applyBorder="1" applyAlignment="1" applyProtection="1">
      <alignment horizontal="left" vertical="center"/>
    </xf>
    <xf numFmtId="165" fontId="6" fillId="0" borderId="5" xfId="2" applyNumberFormat="1" applyFont="1" applyFill="1" applyBorder="1" applyAlignment="1">
      <alignment horizontal="right"/>
    </xf>
    <xf numFmtId="168" fontId="6" fillId="0" borderId="6" xfId="2" applyNumberFormat="1" applyFont="1" applyFill="1" applyBorder="1"/>
    <xf numFmtId="49" fontId="6" fillId="0" borderId="0" xfId="1" applyNumberFormat="1" applyFont="1" applyFill="1" applyBorder="1" applyAlignment="1" applyProtection="1">
      <alignment horizontal="left" vertical="center"/>
    </xf>
    <xf numFmtId="165" fontId="6" fillId="0" borderId="0" xfId="2" applyNumberFormat="1" applyFont="1" applyFill="1" applyBorder="1" applyAlignment="1">
      <alignment horizontal="right"/>
    </xf>
    <xf numFmtId="0" fontId="5" fillId="0" borderId="3" xfId="1" applyFont="1" applyFill="1" applyBorder="1" applyAlignment="1" applyProtection="1">
      <alignment horizontal="center" vertical="center"/>
    </xf>
    <xf numFmtId="165" fontId="6" fillId="0" borderId="3" xfId="2" applyNumberFormat="1" applyFont="1" applyFill="1" applyBorder="1"/>
    <xf numFmtId="0" fontId="5" fillId="0" borderId="3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left"/>
    </xf>
    <xf numFmtId="0" fontId="8" fillId="0" borderId="0" xfId="1" applyFont="1" applyFill="1"/>
    <xf numFmtId="165" fontId="6" fillId="0" borderId="3" xfId="2" applyNumberFormat="1" applyFont="1" applyFill="1" applyBorder="1" applyAlignment="1">
      <alignment horizontal="right"/>
    </xf>
    <xf numFmtId="168" fontId="6" fillId="0" borderId="3" xfId="2" applyNumberFormat="1" applyFont="1" applyFill="1" applyBorder="1"/>
    <xf numFmtId="169" fontId="6" fillId="0" borderId="0" xfId="1" applyNumberFormat="1" applyFont="1" applyFill="1" applyBorder="1" applyAlignment="1" applyProtection="1">
      <alignment horizontal="centerContinuous" vertical="center"/>
    </xf>
    <xf numFmtId="49" fontId="5" fillId="0" borderId="0" xfId="1" applyNumberFormat="1" applyFont="1" applyFill="1" applyBorder="1" applyAlignment="1" applyProtection="1">
      <alignment horizontal="left" vertical="center"/>
    </xf>
    <xf numFmtId="170" fontId="6" fillId="0" borderId="0" xfId="1" applyNumberFormat="1" applyFont="1" applyFill="1" applyBorder="1" applyAlignment="1" applyProtection="1">
      <alignment horizontal="centerContinuous" vertical="center"/>
    </xf>
    <xf numFmtId="49" fontId="5" fillId="0" borderId="0" xfId="1" applyNumberFormat="1" applyFont="1" applyFill="1" applyBorder="1" applyAlignment="1" applyProtection="1">
      <alignment horizontal="left" vertical="top"/>
    </xf>
    <xf numFmtId="0" fontId="9" fillId="0" borderId="0" xfId="1" applyFont="1" applyFill="1"/>
    <xf numFmtId="0" fontId="6" fillId="0" borderId="0" xfId="1" applyFont="1" applyFill="1" applyBorder="1" applyAlignment="1">
      <alignment horizontal="center" vertical="center"/>
    </xf>
    <xf numFmtId="171" fontId="6" fillId="0" borderId="0" xfId="1" applyNumberFormat="1" applyFont="1" applyFill="1" applyBorder="1" applyAlignment="1" applyProtection="1">
      <alignment horizontal="right" vertical="center"/>
    </xf>
    <xf numFmtId="169" fontId="6" fillId="0" borderId="0" xfId="1" applyNumberFormat="1" applyFont="1" applyFill="1" applyBorder="1" applyAlignment="1">
      <alignment vertical="center"/>
    </xf>
    <xf numFmtId="166" fontId="7" fillId="0" borderId="0" xfId="3" applyNumberFormat="1" applyFont="1" applyFill="1" applyBorder="1" applyAlignment="1" applyProtection="1">
      <alignment horizontal="center" vertical="center"/>
    </xf>
    <xf numFmtId="166" fontId="6" fillId="0" borderId="0" xfId="3" applyNumberFormat="1" applyFont="1" applyFill="1" applyBorder="1" applyAlignment="1" applyProtection="1">
      <alignment horizontal="center" vertical="center"/>
    </xf>
    <xf numFmtId="172" fontId="10" fillId="0" borderId="0" xfId="4" applyNumberFormat="1" applyFont="1" applyFill="1" applyBorder="1" applyAlignment="1"/>
    <xf numFmtId="3" fontId="10" fillId="0" borderId="0" xfId="5" applyNumberFormat="1" applyFont="1" applyFill="1" applyBorder="1" applyAlignment="1" applyProtection="1">
      <alignment horizontal="right"/>
    </xf>
    <xf numFmtId="0" fontId="6" fillId="0" borderId="0" xfId="1" applyFont="1" applyBorder="1" applyAlignment="1">
      <alignment vertical="center"/>
    </xf>
    <xf numFmtId="172" fontId="10" fillId="2" borderId="0" xfId="4" applyNumberFormat="1" applyFont="1" applyFill="1" applyBorder="1" applyAlignment="1"/>
    <xf numFmtId="49" fontId="6" fillId="0" borderId="0" xfId="1" applyNumberFormat="1" applyFont="1" applyBorder="1" applyAlignment="1">
      <alignment vertical="center"/>
    </xf>
    <xf numFmtId="169" fontId="6" fillId="0" borderId="0" xfId="1" applyNumberFormat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2" fontId="7" fillId="0" borderId="0" xfId="1" applyNumberFormat="1" applyFont="1" applyBorder="1" applyAlignment="1">
      <alignment vertical="center"/>
    </xf>
    <xf numFmtId="0" fontId="6" fillId="0" borderId="0" xfId="1" applyFont="1" applyBorder="1" applyAlignment="1">
      <alignment horizontal="right" vertical="center"/>
    </xf>
    <xf numFmtId="166" fontId="6" fillId="0" borderId="0" xfId="1" applyNumberFormat="1" applyFont="1" applyBorder="1" applyAlignment="1">
      <alignment vertical="center"/>
    </xf>
    <xf numFmtId="49" fontId="6" fillId="0" borderId="0" xfId="1" applyNumberFormat="1" applyFont="1" applyFill="1" applyBorder="1" applyAlignment="1">
      <alignment vertical="center"/>
    </xf>
    <xf numFmtId="169" fontId="6" fillId="0" borderId="0" xfId="1" applyNumberFormat="1" applyFont="1" applyBorder="1" applyAlignment="1">
      <alignment horizontal="right" vertical="center"/>
    </xf>
    <xf numFmtId="0" fontId="1" fillId="0" borderId="0" xfId="1"/>
    <xf numFmtId="168" fontId="6" fillId="0" borderId="0" xfId="1" applyNumberFormat="1" applyFont="1" applyBorder="1" applyAlignment="1">
      <alignment horizontal="right" vertical="center"/>
    </xf>
    <xf numFmtId="173" fontId="6" fillId="0" borderId="0" xfId="1" applyNumberFormat="1" applyFont="1" applyBorder="1" applyAlignment="1">
      <alignment vertical="center"/>
    </xf>
    <xf numFmtId="0" fontId="11" fillId="0" borderId="0" xfId="1" applyFont="1" applyFill="1"/>
    <xf numFmtId="165" fontId="12" fillId="0" borderId="0" xfId="1" applyNumberFormat="1" applyFont="1" applyFill="1"/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right" vertical="center"/>
    </xf>
    <xf numFmtId="169" fontId="13" fillId="0" borderId="0" xfId="1" applyNumberFormat="1" applyFont="1" applyFill="1" applyBorder="1" applyAlignment="1">
      <alignment vertical="center"/>
    </xf>
    <xf numFmtId="165" fontId="13" fillId="0" borderId="0" xfId="1" applyNumberFormat="1" applyFont="1" applyFill="1" applyBorder="1" applyAlignment="1">
      <alignment vertical="center"/>
    </xf>
    <xf numFmtId="49" fontId="13" fillId="0" borderId="0" xfId="1" applyNumberFormat="1" applyFont="1" applyFill="1" applyBorder="1" applyAlignment="1">
      <alignment vertical="center"/>
    </xf>
    <xf numFmtId="49" fontId="13" fillId="0" borderId="0" xfId="1" applyNumberFormat="1" applyFont="1" applyFill="1" applyBorder="1" applyAlignment="1">
      <alignment horizontal="right" vertical="center"/>
    </xf>
    <xf numFmtId="168" fontId="13" fillId="0" borderId="0" xfId="1" applyNumberFormat="1" applyFont="1" applyFill="1" applyBorder="1" applyAlignment="1">
      <alignment horizontal="right" vertical="center"/>
    </xf>
    <xf numFmtId="173" fontId="13" fillId="0" borderId="0" xfId="1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2" fontId="14" fillId="0" borderId="0" xfId="1" applyNumberFormat="1" applyFont="1" applyFill="1" applyBorder="1" applyAlignment="1">
      <alignment vertical="center"/>
    </xf>
    <xf numFmtId="180" fontId="0" fillId="26" borderId="0" xfId="0" applyNumberFormat="1" applyFill="1"/>
    <xf numFmtId="181" fontId="6" fillId="0" borderId="0" xfId="1" applyNumberFormat="1" applyFont="1" applyFill="1" applyBorder="1" applyAlignment="1">
      <alignment vertical="center"/>
    </xf>
    <xf numFmtId="3" fontId="6" fillId="0" borderId="0" xfId="2" applyNumberFormat="1" applyFont="1" applyFill="1" applyBorder="1"/>
    <xf numFmtId="0" fontId="5" fillId="0" borderId="0" xfId="1" applyFont="1" applyFill="1" applyBorder="1" applyAlignment="1" applyProtection="1">
      <alignment horizontal="right" vertical="center" wrapText="1"/>
    </xf>
    <xf numFmtId="0" fontId="8" fillId="0" borderId="6" xfId="1" applyFont="1" applyFill="1" applyBorder="1" applyAlignment="1">
      <alignment horizontal="right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right" vertical="center" wrapText="1"/>
    </xf>
    <xf numFmtId="0" fontId="5" fillId="0" borderId="5" xfId="1" applyFont="1" applyFill="1" applyBorder="1" applyAlignment="1" applyProtection="1">
      <alignment horizontal="right" vertical="center" wrapText="1"/>
    </xf>
    <xf numFmtId="0" fontId="5" fillId="0" borderId="3" xfId="1" applyFont="1" applyFill="1" applyBorder="1" applyAlignment="1" applyProtection="1">
      <alignment horizontal="right" vertical="center" wrapText="1"/>
    </xf>
    <xf numFmtId="0" fontId="5" fillId="0" borderId="6" xfId="1" applyFont="1" applyFill="1" applyBorder="1" applyAlignment="1" applyProtection="1">
      <alignment horizontal="right" vertical="center" wrapText="1"/>
    </xf>
  </cellXfs>
  <cellStyles count="96">
    <cellStyle name="20% - Énfasis1 2" xfId="6"/>
    <cellStyle name="20% - Énfasis2 2" xfId="7"/>
    <cellStyle name="20% - Énfasis3 2" xfId="8"/>
    <cellStyle name="20% - Énfasis4 2" xfId="9"/>
    <cellStyle name="20% - Énfasis5 2" xfId="10"/>
    <cellStyle name="20% - Énfasis6 2" xfId="11"/>
    <cellStyle name="40% - Énfasis1 2" xfId="12"/>
    <cellStyle name="40% - Énfasis2 2" xfId="13"/>
    <cellStyle name="40% - Énfasis3 2" xfId="14"/>
    <cellStyle name="40% - Énfasis4 2" xfId="15"/>
    <cellStyle name="40% - Énfasis5 2" xfId="16"/>
    <cellStyle name="40% - Énfasis6 2" xfId="17"/>
    <cellStyle name="60% - Énfasis1 2" xfId="18"/>
    <cellStyle name="60% - Énfasis2 2" xfId="19"/>
    <cellStyle name="60% - Énfasis3 2" xfId="20"/>
    <cellStyle name="60% - Énfasis4 2" xfId="21"/>
    <cellStyle name="60% - Énfasis5 2" xfId="22"/>
    <cellStyle name="60% - Énfasis6 2" xfId="23"/>
    <cellStyle name="Buena 2" xfId="24"/>
    <cellStyle name="Cálculo 2" xfId="25"/>
    <cellStyle name="Celda de comprobación 2" xfId="26"/>
    <cellStyle name="Celda vinculada 2" xfId="27"/>
    <cellStyle name="Comma" xfId="28"/>
    <cellStyle name="Comma0" xfId="29"/>
    <cellStyle name="Currency" xfId="30"/>
    <cellStyle name="Currency0" xfId="31"/>
    <cellStyle name="Date" xfId="32"/>
    <cellStyle name="Dia" xfId="33"/>
    <cellStyle name="Diseño" xfId="34"/>
    <cellStyle name="Encabez1" xfId="35"/>
    <cellStyle name="Encabez2" xfId="36"/>
    <cellStyle name="Encabezado 4 2" xfId="37"/>
    <cellStyle name="Énfasis1 2" xfId="38"/>
    <cellStyle name="Énfasis2 2" xfId="39"/>
    <cellStyle name="Énfasis3 2" xfId="40"/>
    <cellStyle name="Énfasis4 2" xfId="41"/>
    <cellStyle name="Énfasis5 2" xfId="42"/>
    <cellStyle name="Énfasis6 2" xfId="43"/>
    <cellStyle name="Entrada 2" xfId="44"/>
    <cellStyle name="Euro" xfId="45"/>
    <cellStyle name="Fechas" xfId="46"/>
    <cellStyle name="Fijo" xfId="47"/>
    <cellStyle name="Financiero" xfId="48"/>
    <cellStyle name="Fixed" xfId="49"/>
    <cellStyle name="Heading 1" xfId="50"/>
    <cellStyle name="Heading 2" xfId="51"/>
    <cellStyle name="Incorrecto 2" xfId="52"/>
    <cellStyle name="Millares [0] 2" xfId="53"/>
    <cellStyle name="Millares [0]_1" xfId="5"/>
    <cellStyle name="Millares 2" xfId="2"/>
    <cellStyle name="Millares 3" xfId="54"/>
    <cellStyle name="Millares 4" xfId="55"/>
    <cellStyle name="Millares 5" xfId="56"/>
    <cellStyle name="Millares 6" xfId="57"/>
    <cellStyle name="Millares Sangría" xfId="58"/>
    <cellStyle name="Millares Sangría 1" xfId="59"/>
    <cellStyle name="Monetario" xfId="60"/>
    <cellStyle name="Neutral 2" xfId="61"/>
    <cellStyle name="Normal" xfId="0" builtinId="0"/>
    <cellStyle name="Normal 10" xfId="62"/>
    <cellStyle name="Normal 12" xfId="63"/>
    <cellStyle name="Normal 2" xfId="1"/>
    <cellStyle name="Normal 3" xfId="64"/>
    <cellStyle name="Normal 4" xfId="65"/>
    <cellStyle name="Normal 5" xfId="66"/>
    <cellStyle name="Normal 6" xfId="67"/>
    <cellStyle name="Normal 7" xfId="68"/>
    <cellStyle name="Normal 8" xfId="69"/>
    <cellStyle name="Normal 9" xfId="70"/>
    <cellStyle name="Normal_1_1" xfId="4"/>
    <cellStyle name="Normal_Cuadros de IPC - Mayo 2007" xfId="3"/>
    <cellStyle name="Notas 2" xfId="71"/>
    <cellStyle name="Original" xfId="72"/>
    <cellStyle name="Percent" xfId="73"/>
    <cellStyle name="Porcentaje 2" xfId="74"/>
    <cellStyle name="Porcentual 10" xfId="75"/>
    <cellStyle name="Porcentual 11" xfId="76"/>
    <cellStyle name="Porcentual 12" xfId="77"/>
    <cellStyle name="Porcentual 13" xfId="78"/>
    <cellStyle name="Porcentual 14" xfId="79"/>
    <cellStyle name="Porcentual 2" xfId="80"/>
    <cellStyle name="Porcentual 3" xfId="81"/>
    <cellStyle name="Porcentual 4" xfId="82"/>
    <cellStyle name="Porcentual 5" xfId="83"/>
    <cellStyle name="Porcentual 6" xfId="84"/>
    <cellStyle name="Porcentual 7" xfId="85"/>
    <cellStyle name="Porcentual 8" xfId="86"/>
    <cellStyle name="Porcentual 9" xfId="87"/>
    <cellStyle name="Salida 2" xfId="88"/>
    <cellStyle name="Texto de advertencia 2" xfId="89"/>
    <cellStyle name="Texto explicativo 2" xfId="90"/>
    <cellStyle name="Título 1 2" xfId="91"/>
    <cellStyle name="Título 2 2" xfId="92"/>
    <cellStyle name="Título 3 2" xfId="93"/>
    <cellStyle name="Título 4" xfId="94"/>
    <cellStyle name="Total 2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5.6399211137733982E-2"/>
          <c:w val="1"/>
          <c:h val="0.83090006600766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'23.01'!$B$73:$B$83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'23.01'!$C$73:$C$83</c:f>
              <c:numCache>
                <c:formatCode>#\ ###\ ##0</c:formatCode>
                <c:ptCount val="11"/>
                <c:pt idx="0">
                  <c:v>135.98328389404026</c:v>
                </c:pt>
                <c:pt idx="1">
                  <c:v>168.47176066608853</c:v>
                </c:pt>
                <c:pt idx="2">
                  <c:v>164.21437850721011</c:v>
                </c:pt>
                <c:pt idx="3">
                  <c:v>195.40623728910643</c:v>
                </c:pt>
                <c:pt idx="4">
                  <c:v>235.12511160716596</c:v>
                </c:pt>
                <c:pt idx="5">
                  <c:v>236.87749837085559</c:v>
                </c:pt>
                <c:pt idx="6">
                  <c:v>266.80711523224795</c:v>
                </c:pt>
                <c:pt idx="7">
                  <c:v>286.5457445945982</c:v>
                </c:pt>
                <c:pt idx="8">
                  <c:v>306.51851862256876</c:v>
                </c:pt>
                <c:pt idx="9">
                  <c:v>324.95472334465933</c:v>
                </c:pt>
                <c:pt idx="10">
                  <c:v>337.20477540517345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10432704"/>
        <c:axId val="310432144"/>
      </c:barChart>
      <c:catAx>
        <c:axId val="31043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310432144"/>
        <c:crosses val="autoZero"/>
        <c:auto val="1"/>
        <c:lblAlgn val="ctr"/>
        <c:lblOffset val="100"/>
        <c:noMultiLvlLbl val="0"/>
      </c:catAx>
      <c:valAx>
        <c:axId val="310432144"/>
        <c:scaling>
          <c:orientation val="minMax"/>
          <c:max val="360"/>
          <c:min val="0"/>
        </c:scaling>
        <c:delete val="1"/>
        <c:axPos val="l"/>
        <c:numFmt formatCode="#\ ###\ ##0" sourceLinked="1"/>
        <c:majorTickMark val="none"/>
        <c:minorTickMark val="none"/>
        <c:tickLblPos val="nextTo"/>
        <c:crossAx val="310432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32099496100689E-3"/>
          <c:y val="7.2986330703373653E-2"/>
          <c:w val="0.97938267580978655"/>
          <c:h val="0.819667748648073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>
                    <a:latin typeface="Arial Narrow" panose="020B060602020203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'23.01'!$P$73:$P$83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'23.01'!$R$73:$R$83</c:f>
              <c:numCache>
                <c:formatCode>0.0</c:formatCode>
                <c:ptCount val="11"/>
                <c:pt idx="0">
                  <c:v>114.92158591658104</c:v>
                </c:pt>
                <c:pt idx="1">
                  <c:v>142.33140624052152</c:v>
                </c:pt>
                <c:pt idx="2">
                  <c:v>135.24372549899863</c:v>
                </c:pt>
                <c:pt idx="3">
                  <c:v>162.2944227973228</c:v>
                </c:pt>
                <c:pt idx="4">
                  <c:v>193.38593724846257</c:v>
                </c:pt>
                <c:pt idx="5">
                  <c:v>191.31233859491431</c:v>
                </c:pt>
                <c:pt idx="6">
                  <c:v>214.69893057254166</c:v>
                </c:pt>
                <c:pt idx="7">
                  <c:v>231.47729569204984</c:v>
                </c:pt>
                <c:pt idx="8">
                  <c:v>247.89490969026284</c:v>
                </c:pt>
                <c:pt idx="9">
                  <c:v>266.38470838619577</c:v>
                </c:pt>
                <c:pt idx="10">
                  <c:v>278.49695226683355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5991408"/>
        <c:axId val="467839584"/>
      </c:barChart>
      <c:catAx>
        <c:axId val="43599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>
                <a:latin typeface="Arial Narrow" panose="020B0606020202030204" pitchFamily="34" charset="0"/>
              </a:defRPr>
            </a:pPr>
            <a:endParaRPr lang="es-PE"/>
          </a:p>
        </c:txPr>
        <c:crossAx val="467839584"/>
        <c:crosses val="autoZero"/>
        <c:auto val="1"/>
        <c:lblAlgn val="ctr"/>
        <c:lblOffset val="100"/>
        <c:noMultiLvlLbl val="0"/>
      </c:catAx>
      <c:valAx>
        <c:axId val="467839584"/>
        <c:scaling>
          <c:orientation val="minMax"/>
          <c:max val="30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435991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 Narrow" panose="020B0606020202030204" pitchFamily="34" charset="0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0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837525091681844E-2"/>
          <c:y val="3.1140646556974794E-2"/>
          <c:w val="0.95715583515146574"/>
          <c:h val="0.862329781117533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>
                    <a:latin typeface="Arial Narrow" panose="020B060602020203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'23.01'!$AF$73:$AF$83</c:f>
              <c:numCache>
                <c:formatCode>@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'23.01'!$AH$73:$AH$83</c:f>
              <c:numCache>
                <c:formatCode>#\ ##0.0</c:formatCode>
                <c:ptCount val="11"/>
                <c:pt idx="0">
                  <c:v>192.364</c:v>
                </c:pt>
                <c:pt idx="1">
                  <c:v>324.11803999999995</c:v>
                </c:pt>
                <c:pt idx="2">
                  <c:v>179.163033856</c:v>
                </c:pt>
                <c:pt idx="3">
                  <c:v>310.11642214699998</c:v>
                </c:pt>
                <c:pt idx="4">
                  <c:v>451.79621999999995</c:v>
                </c:pt>
                <c:pt idx="5">
                  <c:v>327.82321999999999</c:v>
                </c:pt>
                <c:pt idx="6">
                  <c:v>391.18069000000003</c:v>
                </c:pt>
                <c:pt idx="7">
                  <c:v>337.22621000000004</c:v>
                </c:pt>
                <c:pt idx="8">
                  <c:v>360.83996999999999</c:v>
                </c:pt>
                <c:pt idx="9">
                  <c:v>309.00371000000001</c:v>
                </c:pt>
                <c:pt idx="10">
                  <c:v>416.78720159999995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74214400"/>
        <c:axId val="374213840"/>
      </c:barChart>
      <c:catAx>
        <c:axId val="37421440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>
                <a:latin typeface="Arial Narrow" panose="020B0606020202030204" pitchFamily="34" charset="0"/>
              </a:defRPr>
            </a:pPr>
            <a:endParaRPr lang="es-PE"/>
          </a:p>
        </c:txPr>
        <c:crossAx val="374213840"/>
        <c:crosses val="autoZero"/>
        <c:auto val="1"/>
        <c:lblAlgn val="ctr"/>
        <c:lblOffset val="100"/>
        <c:noMultiLvlLbl val="0"/>
      </c:catAx>
      <c:valAx>
        <c:axId val="374213840"/>
        <c:scaling>
          <c:orientation val="minMax"/>
          <c:max val="500"/>
          <c:min val="0"/>
        </c:scaling>
        <c:delete val="1"/>
        <c:axPos val="l"/>
        <c:numFmt formatCode="#\ ##0.0" sourceLinked="1"/>
        <c:majorTickMark val="none"/>
        <c:minorTickMark val="none"/>
        <c:tickLblPos val="nextTo"/>
        <c:crossAx val="374214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150102</xdr:colOff>
      <xdr:row>31</xdr:row>
      <xdr:rowOff>136807</xdr:rowOff>
    </xdr:from>
    <xdr:to>
      <xdr:col>11</xdr:col>
      <xdr:colOff>65691</xdr:colOff>
      <xdr:row>53</xdr:row>
      <xdr:rowOff>58464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209551</xdr:colOff>
      <xdr:row>32</xdr:row>
      <xdr:rowOff>14654</xdr:rowOff>
    </xdr:from>
    <xdr:to>
      <xdr:col>27</xdr:col>
      <xdr:colOff>67333</xdr:colOff>
      <xdr:row>53</xdr:row>
      <xdr:rowOff>90701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150130</xdr:colOff>
      <xdr:row>29</xdr:row>
      <xdr:rowOff>79350</xdr:rowOff>
    </xdr:from>
    <xdr:to>
      <xdr:col>11</xdr:col>
      <xdr:colOff>58166</xdr:colOff>
      <xdr:row>33</xdr:row>
      <xdr:rowOff>23361</xdr:rowOff>
    </xdr:to>
    <xdr:sp macro="" textlink="">
      <xdr:nvSpPr>
        <xdr:cNvPr id="4" name="3 CuadroTexto"/>
        <xdr:cNvSpPr txBox="1"/>
      </xdr:nvSpPr>
      <xdr:spPr>
        <a:xfrm>
          <a:off x="150130" y="3375000"/>
          <a:ext cx="3317986" cy="467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es-PE" sz="800" b="1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LIQUIDEZ DEL SISTEMA FINANCIERO, 2006-2016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700" b="0" i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(Miles de millones de</a:t>
          </a:r>
          <a:r>
            <a:rPr lang="es-ES" sz="700" b="0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 s</a:t>
          </a:r>
          <a:r>
            <a:rPr lang="es-ES" sz="700" b="0" i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oles de 2009)</a:t>
          </a:r>
          <a:endParaRPr lang="es-PE" sz="700" b="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63301</xdr:colOff>
      <xdr:row>53</xdr:row>
      <xdr:rowOff>31306</xdr:rowOff>
    </xdr:from>
    <xdr:to>
      <xdr:col>10</xdr:col>
      <xdr:colOff>401322</xdr:colOff>
      <xdr:row>54</xdr:row>
      <xdr:rowOff>106192</xdr:rowOff>
    </xdr:to>
    <xdr:sp macro="" textlink="">
      <xdr:nvSpPr>
        <xdr:cNvPr id="5" name="4 CuadroTexto"/>
        <xdr:cNvSpPr txBox="1"/>
      </xdr:nvSpPr>
      <xdr:spPr>
        <a:xfrm>
          <a:off x="63301" y="6184456"/>
          <a:ext cx="3319346" cy="189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Fuente: Banco Central de Reserva del Perú.</a:t>
          </a:r>
          <a:endParaRPr lang="es-PE" sz="60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  <xdr:twoCellAnchor>
    <xdr:from>
      <xdr:col>29</xdr:col>
      <xdr:colOff>85725</xdr:colOff>
      <xdr:row>32</xdr:row>
      <xdr:rowOff>51287</xdr:rowOff>
    </xdr:from>
    <xdr:to>
      <xdr:col>43</xdr:col>
      <xdr:colOff>161925</xdr:colOff>
      <xdr:row>53</xdr:row>
      <xdr:rowOff>65690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103259</xdr:colOff>
      <xdr:row>29</xdr:row>
      <xdr:rowOff>108957</xdr:rowOff>
    </xdr:from>
    <xdr:to>
      <xdr:col>26</xdr:col>
      <xdr:colOff>151261</xdr:colOff>
      <xdr:row>33</xdr:row>
      <xdr:rowOff>52969</xdr:rowOff>
    </xdr:to>
    <xdr:sp macro="" textlink="">
      <xdr:nvSpPr>
        <xdr:cNvPr id="7" name="6 CuadroTexto"/>
        <xdr:cNvSpPr txBox="1"/>
      </xdr:nvSpPr>
      <xdr:spPr>
        <a:xfrm>
          <a:off x="4218059" y="3404607"/>
          <a:ext cx="2857877" cy="4678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 rtl="0"/>
          <a:r>
            <a:rPr lang="es-PE" sz="800" b="1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AHORRO EN EL SISTEMA FINANCIERO, 2006-2016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700" b="0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(Miles de millones de soles de 2009)</a:t>
          </a:r>
          <a:endParaRPr lang="es-PE" sz="700" b="0" i="0" baseline="0">
            <a:solidFill>
              <a:schemeClr val="dk1"/>
            </a:solidFill>
            <a:effectLst/>
            <a:latin typeface="Arial Narrow" pitchFamily="34" charset="0"/>
            <a:ea typeface="+mn-ea"/>
            <a:cs typeface="+mn-cs"/>
          </a:endParaRPr>
        </a:p>
        <a:p>
          <a:pPr marL="0" indent="0" algn="ctr" rtl="0"/>
          <a:endParaRPr lang="es-PE" sz="800" b="1" i="0" baseline="0">
            <a:solidFill>
              <a:schemeClr val="dk1"/>
            </a:solidFill>
            <a:effectLst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29</xdr:col>
      <xdr:colOff>73270</xdr:colOff>
      <xdr:row>30</xdr:row>
      <xdr:rowOff>38077</xdr:rowOff>
    </xdr:from>
    <xdr:to>
      <xdr:col>43</xdr:col>
      <xdr:colOff>212481</xdr:colOff>
      <xdr:row>35</xdr:row>
      <xdr:rowOff>31075</xdr:rowOff>
    </xdr:to>
    <xdr:sp macro="" textlink="">
      <xdr:nvSpPr>
        <xdr:cNvPr id="8" name="7 CuadroTexto"/>
        <xdr:cNvSpPr txBox="1"/>
      </xdr:nvSpPr>
      <xdr:spPr>
        <a:xfrm>
          <a:off x="7598020" y="3457552"/>
          <a:ext cx="3425336" cy="6406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es-PE" sz="800" b="1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CAPITALIZACIÓN BURSÁTIL EN LA BOLSA DE VALORES DE LIMA,</a:t>
          </a:r>
          <a:r>
            <a:rPr lang="es-PE" sz="800" b="0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 </a:t>
          </a:r>
          <a:r>
            <a:rPr lang="es-PE" sz="800" b="1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2006-2016</a:t>
          </a:r>
          <a:endParaRPr lang="es-PE" sz="800">
            <a:effectLst/>
            <a:latin typeface="Arial Narrow" pitchFamily="34" charset="0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700" b="0" i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(Miles</a:t>
          </a:r>
          <a:r>
            <a:rPr lang="es-ES" sz="700" b="0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 de m</a:t>
          </a:r>
          <a:r>
            <a:rPr lang="es-ES" sz="700" b="0" i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illones de</a:t>
          </a:r>
          <a:r>
            <a:rPr lang="es-ES" sz="700" b="0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 </a:t>
          </a:r>
          <a:r>
            <a:rPr lang="es-ES" sz="700" b="0" i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soles)</a:t>
          </a:r>
          <a:endParaRPr lang="es-PE" sz="700" b="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  <xdr:twoCellAnchor>
    <xdr:from>
      <xdr:col>13</xdr:col>
      <xdr:colOff>120263</xdr:colOff>
      <xdr:row>53</xdr:row>
      <xdr:rowOff>77566</xdr:rowOff>
    </xdr:from>
    <xdr:to>
      <xdr:col>24</xdr:col>
      <xdr:colOff>226883</xdr:colOff>
      <xdr:row>55</xdr:row>
      <xdr:rowOff>32594</xdr:rowOff>
    </xdr:to>
    <xdr:sp macro="" textlink="">
      <xdr:nvSpPr>
        <xdr:cNvPr id="9" name="8 CuadroTexto"/>
        <xdr:cNvSpPr txBox="1"/>
      </xdr:nvSpPr>
      <xdr:spPr>
        <a:xfrm>
          <a:off x="3892163" y="6230716"/>
          <a:ext cx="2897445" cy="183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Fuente: Banco Central de Reserva del Perú.</a:t>
          </a:r>
          <a:endParaRPr lang="es-PE" sz="60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  <xdr:twoCellAnchor>
    <xdr:from>
      <xdr:col>27</xdr:col>
      <xdr:colOff>272099</xdr:colOff>
      <xdr:row>53</xdr:row>
      <xdr:rowOff>58732</xdr:rowOff>
    </xdr:from>
    <xdr:to>
      <xdr:col>40</xdr:col>
      <xdr:colOff>150379</xdr:colOff>
      <xdr:row>55</xdr:row>
      <xdr:rowOff>19318</xdr:rowOff>
    </xdr:to>
    <xdr:sp macro="" textlink="">
      <xdr:nvSpPr>
        <xdr:cNvPr id="10" name="9 CuadroTexto"/>
        <xdr:cNvSpPr txBox="1"/>
      </xdr:nvSpPr>
      <xdr:spPr>
        <a:xfrm>
          <a:off x="7511099" y="6211882"/>
          <a:ext cx="2697680" cy="189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Fuente: Banco Central de Reserva del Perú.</a:t>
          </a:r>
          <a:endParaRPr lang="es-PE" sz="60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0.09596</cdr:x>
      <cdr:y>0.05005</cdr:y>
    </cdr:from>
    <cdr:to>
      <cdr:x>0.09596</cdr:x>
      <cdr:y>0.05005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265" y="14811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PE" sz="800" b="1" i="0" u="none" strike="noStrike" baseline="0">
              <a:solidFill>
                <a:srgbClr val="000000"/>
              </a:solidFill>
              <a:latin typeface="Arial Narrow"/>
            </a:rPr>
            <a:t>LIQUIDEZ DEL SISTEMA FINANCIERO, 1996-2006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0.15315</cdr:x>
      <cdr:y>0.0367</cdr:y>
    </cdr:from>
    <cdr:to>
      <cdr:x>0.15315</cdr:x>
      <cdr:y>0.0367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0636" y="10980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PE" sz="850" b="1" i="0" u="none" strike="noStrike" baseline="0">
              <a:solidFill>
                <a:srgbClr val="000000"/>
              </a:solidFill>
              <a:latin typeface="Arial Narrow"/>
            </a:rPr>
            <a:t>AHORRO EN EL SISTEMA FINANCIERO, 1996-2006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0.15315</cdr:x>
      <cdr:y>0.0367</cdr:y>
    </cdr:from>
    <cdr:to>
      <cdr:x>0.15315</cdr:x>
      <cdr:y>0.0367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0636" y="10980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PE" sz="850" b="1" i="0" u="none" strike="noStrike" baseline="0">
              <a:solidFill>
                <a:srgbClr val="000000"/>
              </a:solidFill>
              <a:latin typeface="Arial Narrow"/>
            </a:rPr>
            <a:t>AHORRO EN EL SISTEMA FINANCIERO, 1996-2006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E87"/>
  <sheetViews>
    <sheetView showGridLines="0" tabSelected="1" zoomScale="130" zoomScaleNormal="130" zoomScaleSheetLayoutView="175" zoomScalePageLayoutView="130" workbookViewId="0">
      <selection activeCell="E17" sqref="E17"/>
    </sheetView>
  </sheetViews>
  <sheetFormatPr baseColWidth="10" defaultColWidth="7.140625" defaultRowHeight="9" x14ac:dyDescent="0.25"/>
  <cols>
    <col min="1" max="2" width="5.7109375" style="83" customWidth="1"/>
    <col min="3" max="3" width="6.7109375" style="83" customWidth="1"/>
    <col min="4" max="4" width="1.140625" style="83" customWidth="1"/>
    <col min="5" max="5" width="5.42578125" style="83" customWidth="1"/>
    <col min="6" max="6" width="5.85546875" style="83" customWidth="1"/>
    <col min="7" max="7" width="1.140625" style="83" customWidth="1"/>
    <col min="8" max="8" width="5" style="83" customWidth="1"/>
    <col min="9" max="9" width="5.7109375" style="83" customWidth="1"/>
    <col min="10" max="10" width="0.85546875" style="83" customWidth="1"/>
    <col min="11" max="11" width="6.42578125" style="83" customWidth="1"/>
    <col min="12" max="12" width="4.85546875" style="83" customWidth="1"/>
    <col min="13" max="13" width="0.5703125" style="83" customWidth="1"/>
    <col min="14" max="14" width="5.140625" style="83" customWidth="1"/>
    <col min="15" max="15" width="5.28515625" style="83" customWidth="1"/>
    <col min="16" max="16" width="5" style="83" customWidth="1"/>
    <col min="17" max="17" width="0.5703125" style="83" customWidth="1"/>
    <col min="18" max="18" width="4.5703125" style="83" customWidth="1"/>
    <col min="19" max="19" width="4.7109375" style="83" customWidth="1"/>
    <col min="20" max="20" width="1" style="83" customWidth="1"/>
    <col min="21" max="21" width="4.5703125" style="83" customWidth="1"/>
    <col min="22" max="22" width="5.7109375" style="83" customWidth="1"/>
    <col min="23" max="23" width="0.7109375" style="83" customWidth="1"/>
    <col min="24" max="24" width="4.5703125" style="83" customWidth="1"/>
    <col min="25" max="25" width="4.42578125" style="83" customWidth="1"/>
    <col min="26" max="26" width="1" style="83" customWidth="1"/>
    <col min="27" max="27" width="4.7109375" style="83" customWidth="1"/>
    <col min="28" max="28" width="4.28515625" style="83" customWidth="1"/>
    <col min="29" max="29" width="5.42578125" style="83" hidden="1" customWidth="1"/>
    <col min="30" max="30" width="4.5703125" style="85" customWidth="1"/>
    <col min="31" max="31" width="4.42578125" style="83" customWidth="1"/>
    <col min="32" max="32" width="4.5703125" style="83" customWidth="1"/>
    <col min="33" max="33" width="0.85546875" style="83" customWidth="1"/>
    <col min="34" max="34" width="4.42578125" style="83" customWidth="1"/>
    <col min="35" max="35" width="4.7109375" style="83" customWidth="1"/>
    <col min="36" max="36" width="0.85546875" style="83" customWidth="1"/>
    <col min="37" max="37" width="4.42578125" style="83" customWidth="1"/>
    <col min="38" max="38" width="4.5703125" style="83" customWidth="1"/>
    <col min="39" max="39" width="0.85546875" style="83" customWidth="1"/>
    <col min="40" max="40" width="4.7109375" style="83" customWidth="1"/>
    <col min="41" max="41" width="4.5703125" style="83" customWidth="1"/>
    <col min="42" max="42" width="0.85546875" style="83" customWidth="1"/>
    <col min="43" max="43" width="5.85546875" style="83" customWidth="1"/>
    <col min="44" max="44" width="7" style="83" customWidth="1"/>
    <col min="45" max="45" width="7.140625" style="83"/>
    <col min="46" max="46" width="7.140625" style="87"/>
    <col min="47" max="47" width="10" style="87" customWidth="1"/>
    <col min="48" max="48" width="11.140625" style="88" customWidth="1"/>
    <col min="49" max="49" width="17.85546875" style="83" customWidth="1"/>
    <col min="50" max="50" width="15.42578125" style="83" customWidth="1"/>
    <col min="51" max="51" width="7.5703125" style="83" customWidth="1"/>
    <col min="52" max="16384" width="7.140625" style="83"/>
  </cols>
  <sheetData>
    <row r="1" spans="1:51" s="2" customFormat="1" ht="15" customHeight="1" x14ac:dyDescent="0.25">
      <c r="A1" s="1" t="s">
        <v>33</v>
      </c>
      <c r="N1" s="1" t="s">
        <v>33</v>
      </c>
      <c r="AD1" s="1" t="s">
        <v>34</v>
      </c>
      <c r="AE1" s="3"/>
      <c r="AR1" s="4"/>
      <c r="AT1" s="5"/>
      <c r="AU1" s="5"/>
      <c r="AV1" s="5"/>
    </row>
    <row r="2" spans="1:51" s="2" customFormat="1" ht="10.5" customHeight="1" x14ac:dyDescent="0.25">
      <c r="A2" s="1"/>
      <c r="N2" s="1"/>
      <c r="AD2" s="1"/>
      <c r="AE2" s="3"/>
      <c r="AR2" s="6" t="s">
        <v>0</v>
      </c>
      <c r="AT2" s="5"/>
      <c r="AU2" s="5"/>
      <c r="AV2" s="5"/>
    </row>
    <row r="3" spans="1:51" s="17" customFormat="1" ht="12" customHeight="1" x14ac:dyDescent="0.25">
      <c r="A3" s="7"/>
      <c r="B3" s="8" t="s">
        <v>1</v>
      </c>
      <c r="C3" s="9"/>
      <c r="D3" s="9"/>
      <c r="E3" s="9"/>
      <c r="F3" s="9"/>
      <c r="G3" s="9"/>
      <c r="H3" s="10" t="s">
        <v>2</v>
      </c>
      <c r="I3" s="9"/>
      <c r="J3" s="9"/>
      <c r="K3" s="9"/>
      <c r="L3" s="9"/>
      <c r="M3" s="11"/>
      <c r="N3" s="7"/>
      <c r="O3" s="8" t="s">
        <v>3</v>
      </c>
      <c r="P3" s="9"/>
      <c r="Q3" s="9"/>
      <c r="R3" s="10" t="s">
        <v>4</v>
      </c>
      <c r="S3" s="12"/>
      <c r="T3" s="12"/>
      <c r="U3" s="9"/>
      <c r="V3" s="12"/>
      <c r="W3" s="12"/>
      <c r="X3" s="115" t="s">
        <v>5</v>
      </c>
      <c r="Y3" s="115"/>
      <c r="Z3" s="115"/>
      <c r="AA3" s="115"/>
      <c r="AB3" s="115"/>
      <c r="AC3" s="11"/>
      <c r="AD3" s="13"/>
      <c r="AE3" s="10" t="s">
        <v>6</v>
      </c>
      <c r="AF3" s="12"/>
      <c r="AG3" s="12"/>
      <c r="AH3" s="9"/>
      <c r="AI3" s="9"/>
      <c r="AJ3" s="9"/>
      <c r="AK3" s="116" t="s">
        <v>7</v>
      </c>
      <c r="AL3" s="116"/>
      <c r="AM3" s="116"/>
      <c r="AN3" s="116"/>
      <c r="AO3" s="116"/>
      <c r="AP3" s="9"/>
      <c r="AQ3" s="10" t="s">
        <v>8</v>
      </c>
      <c r="AR3" s="9"/>
      <c r="AS3" s="14"/>
      <c r="AT3" s="15"/>
      <c r="AU3" s="15"/>
      <c r="AV3" s="16"/>
    </row>
    <row r="4" spans="1:51" s="17" customFormat="1" ht="12" customHeight="1" x14ac:dyDescent="0.25">
      <c r="A4" s="18" t="s">
        <v>9</v>
      </c>
      <c r="B4" s="19" t="s">
        <v>10</v>
      </c>
      <c r="C4" s="20"/>
      <c r="D4" s="20"/>
      <c r="E4" s="20"/>
      <c r="F4" s="20"/>
      <c r="G4" s="11"/>
      <c r="H4" s="21" t="s">
        <v>11</v>
      </c>
      <c r="I4" s="20"/>
      <c r="J4" s="20"/>
      <c r="K4" s="20"/>
      <c r="L4" s="20"/>
      <c r="M4" s="11"/>
      <c r="N4" s="18" t="s">
        <v>9</v>
      </c>
      <c r="O4" s="19" t="s">
        <v>12</v>
      </c>
      <c r="P4" s="20"/>
      <c r="Q4" s="11"/>
      <c r="R4" s="22" t="s">
        <v>10</v>
      </c>
      <c r="S4" s="23"/>
      <c r="T4" s="23"/>
      <c r="U4" s="20"/>
      <c r="V4" s="24"/>
      <c r="W4" s="24"/>
      <c r="X4" s="117" t="s">
        <v>11</v>
      </c>
      <c r="Y4" s="117"/>
      <c r="Z4" s="117"/>
      <c r="AA4" s="117"/>
      <c r="AB4" s="117"/>
      <c r="AC4" s="11"/>
      <c r="AD4" s="25" t="s">
        <v>9</v>
      </c>
      <c r="AE4" s="21" t="s">
        <v>13</v>
      </c>
      <c r="AF4" s="23"/>
      <c r="AG4" s="23"/>
      <c r="AH4" s="20"/>
      <c r="AI4" s="20"/>
      <c r="AJ4" s="11"/>
      <c r="AK4" s="113"/>
      <c r="AL4" s="113"/>
      <c r="AM4" s="113"/>
      <c r="AN4" s="113"/>
      <c r="AO4" s="113"/>
      <c r="AP4" s="11"/>
      <c r="AQ4" s="21" t="s">
        <v>14</v>
      </c>
      <c r="AR4" s="20"/>
      <c r="AS4" s="14"/>
      <c r="AT4" s="15"/>
      <c r="AU4" s="15"/>
      <c r="AV4" s="16"/>
    </row>
    <row r="5" spans="1:51" s="35" customFormat="1" ht="24.75" customHeight="1" x14ac:dyDescent="0.25">
      <c r="A5" s="26"/>
      <c r="B5" s="118" t="s">
        <v>15</v>
      </c>
      <c r="C5" s="114"/>
      <c r="D5" s="27"/>
      <c r="E5" s="114" t="s">
        <v>16</v>
      </c>
      <c r="F5" s="114"/>
      <c r="G5" s="27"/>
      <c r="H5" s="114" t="s">
        <v>15</v>
      </c>
      <c r="I5" s="114"/>
      <c r="J5" s="27"/>
      <c r="K5" s="114" t="s">
        <v>16</v>
      </c>
      <c r="L5" s="114"/>
      <c r="M5" s="28"/>
      <c r="N5" s="29"/>
      <c r="O5" s="119" t="s">
        <v>17</v>
      </c>
      <c r="P5" s="121" t="s">
        <v>16</v>
      </c>
      <c r="Q5" s="30"/>
      <c r="R5" s="114" t="s">
        <v>15</v>
      </c>
      <c r="S5" s="113"/>
      <c r="T5" s="30"/>
      <c r="U5" s="113" t="s">
        <v>16</v>
      </c>
      <c r="V5" s="114"/>
      <c r="W5" s="30"/>
      <c r="X5" s="113" t="s">
        <v>15</v>
      </c>
      <c r="Y5" s="113"/>
      <c r="Z5" s="30"/>
      <c r="AA5" s="113" t="s">
        <v>16</v>
      </c>
      <c r="AB5" s="113"/>
      <c r="AC5" s="28"/>
      <c r="AD5" s="31"/>
      <c r="AE5" s="114" t="s">
        <v>18</v>
      </c>
      <c r="AF5" s="114"/>
      <c r="AG5" s="30"/>
      <c r="AH5" s="114" t="s">
        <v>16</v>
      </c>
      <c r="AI5" s="114"/>
      <c r="AJ5" s="30"/>
      <c r="AK5" s="114" t="s">
        <v>15</v>
      </c>
      <c r="AL5" s="114"/>
      <c r="AM5" s="30"/>
      <c r="AN5" s="114" t="s">
        <v>16</v>
      </c>
      <c r="AO5" s="114"/>
      <c r="AP5" s="30"/>
      <c r="AQ5" s="111" t="s">
        <v>19</v>
      </c>
      <c r="AR5" s="111" t="s">
        <v>20</v>
      </c>
      <c r="AS5" s="32"/>
      <c r="AT5" s="33"/>
      <c r="AU5" s="33" t="s">
        <v>21</v>
      </c>
      <c r="AV5" s="34"/>
    </row>
    <row r="6" spans="1:51" s="17" customFormat="1" ht="19.5" customHeight="1" x14ac:dyDescent="0.25">
      <c r="A6" s="36"/>
      <c r="B6" s="37" t="s">
        <v>22</v>
      </c>
      <c r="C6" s="38" t="s">
        <v>23</v>
      </c>
      <c r="D6" s="38"/>
      <c r="E6" s="38" t="s">
        <v>22</v>
      </c>
      <c r="F6" s="38" t="s">
        <v>23</v>
      </c>
      <c r="G6" s="38"/>
      <c r="H6" s="38" t="s">
        <v>22</v>
      </c>
      <c r="I6" s="38" t="s">
        <v>23</v>
      </c>
      <c r="J6" s="38"/>
      <c r="K6" s="38" t="s">
        <v>22</v>
      </c>
      <c r="L6" s="38" t="s">
        <v>23</v>
      </c>
      <c r="M6" s="39"/>
      <c r="N6" s="40"/>
      <c r="O6" s="120"/>
      <c r="P6" s="122"/>
      <c r="Q6" s="38"/>
      <c r="R6" s="38" t="s">
        <v>22</v>
      </c>
      <c r="S6" s="38" t="s">
        <v>23</v>
      </c>
      <c r="T6" s="38"/>
      <c r="U6" s="38" t="s">
        <v>22</v>
      </c>
      <c r="V6" s="38" t="s">
        <v>23</v>
      </c>
      <c r="W6" s="38"/>
      <c r="X6" s="38" t="s">
        <v>22</v>
      </c>
      <c r="Y6" s="38" t="s">
        <v>23</v>
      </c>
      <c r="Z6" s="38"/>
      <c r="AA6" s="38" t="s">
        <v>22</v>
      </c>
      <c r="AB6" s="38" t="s">
        <v>23</v>
      </c>
      <c r="AC6" s="39"/>
      <c r="AD6" s="41"/>
      <c r="AE6" s="38" t="s">
        <v>24</v>
      </c>
      <c r="AF6" s="38" t="s">
        <v>25</v>
      </c>
      <c r="AG6" s="38"/>
      <c r="AH6" s="38" t="s">
        <v>24</v>
      </c>
      <c r="AI6" s="38" t="s">
        <v>25</v>
      </c>
      <c r="AJ6" s="38"/>
      <c r="AK6" s="38" t="s">
        <v>24</v>
      </c>
      <c r="AL6" s="38" t="s">
        <v>25</v>
      </c>
      <c r="AM6" s="38"/>
      <c r="AN6" s="38" t="s">
        <v>24</v>
      </c>
      <c r="AO6" s="38" t="s">
        <v>25</v>
      </c>
      <c r="AP6" s="38"/>
      <c r="AQ6" s="112"/>
      <c r="AR6" s="112"/>
      <c r="AS6" s="14"/>
      <c r="AT6" s="42"/>
      <c r="AU6" s="42" t="s">
        <v>26</v>
      </c>
      <c r="AV6" s="43"/>
    </row>
    <row r="7" spans="1:51" s="17" customFormat="1" ht="12" hidden="1" customHeight="1" x14ac:dyDescent="0.15">
      <c r="A7" s="44">
        <v>1998</v>
      </c>
      <c r="B7" s="45">
        <v>45755.994789999997</v>
      </c>
      <c r="C7" s="45">
        <v>17324.994790000001</v>
      </c>
      <c r="D7" s="45"/>
      <c r="E7" s="45">
        <v>60312.980841557583</v>
      </c>
      <c r="F7" s="45">
        <v>22836.834466064833</v>
      </c>
      <c r="G7" s="45"/>
      <c r="H7" s="45">
        <v>38725.033600000002</v>
      </c>
      <c r="I7" s="45">
        <v>11566.036</v>
      </c>
      <c r="J7" s="45"/>
      <c r="K7" s="45">
        <v>51045.162941489034</v>
      </c>
      <c r="L7" s="45">
        <v>15245.698643038184</v>
      </c>
      <c r="M7" s="46"/>
      <c r="N7" s="44">
        <v>1998</v>
      </c>
      <c r="O7" s="45">
        <v>5022.7169999999996</v>
      </c>
      <c r="P7" s="45">
        <v>6620.6632722969925</v>
      </c>
      <c r="Q7" s="45"/>
      <c r="R7" s="45">
        <v>39273.93</v>
      </c>
      <c r="S7" s="45">
        <v>10842.93</v>
      </c>
      <c r="T7" s="45"/>
      <c r="U7" s="45">
        <v>51768.687327946813</v>
      </c>
      <c r="V7" s="45">
        <v>14292.540952454068</v>
      </c>
      <c r="W7" s="45"/>
      <c r="X7" s="45">
        <v>32242.968600000004</v>
      </c>
      <c r="Y7" s="45">
        <v>5083.9710000000005</v>
      </c>
      <c r="Z7" s="45"/>
      <c r="AA7" s="45">
        <v>42500.86915106808</v>
      </c>
      <c r="AB7" s="45">
        <v>6701.4048526172237</v>
      </c>
      <c r="AC7" s="46"/>
      <c r="AD7" s="47">
        <v>1998</v>
      </c>
      <c r="AE7" s="45">
        <v>-16403.4355</v>
      </c>
      <c r="AF7" s="45">
        <v>54987.168999999994</v>
      </c>
      <c r="AG7" s="45"/>
      <c r="AH7" s="45">
        <v>-21622.086801693713</v>
      </c>
      <c r="AI7" s="45">
        <v>72480.995892439823</v>
      </c>
      <c r="AJ7" s="45"/>
      <c r="AK7" s="45">
        <v>-16319.659</v>
      </c>
      <c r="AL7" s="45">
        <v>47550.152999999998</v>
      </c>
      <c r="AM7" s="45"/>
      <c r="AN7" s="45">
        <v>-21511.657327639816</v>
      </c>
      <c r="AO7" s="45">
        <v>62677.93936214257</v>
      </c>
      <c r="AP7" s="45"/>
      <c r="AQ7" s="45">
        <v>6510.1</v>
      </c>
      <c r="AR7" s="45">
        <v>7736.2</v>
      </c>
      <c r="AT7" s="48">
        <v>1998</v>
      </c>
      <c r="AU7" s="49">
        <v>75.864256999999995</v>
      </c>
      <c r="AV7" s="50"/>
      <c r="AW7" s="51"/>
      <c r="AY7" s="51"/>
    </row>
    <row r="8" spans="1:51" s="17" customFormat="1" ht="12" hidden="1" customHeight="1" x14ac:dyDescent="0.15">
      <c r="A8" s="44">
        <v>1999</v>
      </c>
      <c r="B8" s="45">
        <v>53257.604050000002</v>
      </c>
      <c r="C8" s="45">
        <v>21267.604050000002</v>
      </c>
      <c r="D8" s="45"/>
      <c r="E8" s="45">
        <v>67679.181471200311</v>
      </c>
      <c r="F8" s="45">
        <v>27026.638911623832</v>
      </c>
      <c r="G8" s="45"/>
      <c r="H8" s="45">
        <v>42753.026619999997</v>
      </c>
      <c r="I8" s="45">
        <v>12564.001</v>
      </c>
      <c r="J8" s="45"/>
      <c r="K8" s="45">
        <v>54330.079219138992</v>
      </c>
      <c r="L8" s="45">
        <v>15966.195228854691</v>
      </c>
      <c r="M8" s="46"/>
      <c r="N8" s="44">
        <v>1999</v>
      </c>
      <c r="O8" s="45">
        <v>5875.7253000000001</v>
      </c>
      <c r="P8" s="45">
        <v>7466.807528184755</v>
      </c>
      <c r="Q8" s="45"/>
      <c r="R8" s="45">
        <v>45946.6518</v>
      </c>
      <c r="S8" s="45">
        <v>13956.651800000001</v>
      </c>
      <c r="T8" s="45"/>
      <c r="U8" s="45">
        <v>58388.503212552103</v>
      </c>
      <c r="V8" s="45">
        <v>17735.960652975613</v>
      </c>
      <c r="W8" s="45"/>
      <c r="X8" s="45">
        <v>35442.074619999999</v>
      </c>
      <c r="Y8" s="45">
        <v>5253.049</v>
      </c>
      <c r="Z8" s="45"/>
      <c r="AA8" s="45">
        <v>45039.401278188045</v>
      </c>
      <c r="AB8" s="45">
        <v>6675.5172879037418</v>
      </c>
      <c r="AC8" s="46"/>
      <c r="AD8" s="44">
        <v>1999</v>
      </c>
      <c r="AE8" s="45">
        <v>-13127.822099999999</v>
      </c>
      <c r="AF8" s="45">
        <v>59911.410300000003</v>
      </c>
      <c r="AG8" s="45"/>
      <c r="AH8" s="45">
        <v>-16682.692923876173</v>
      </c>
      <c r="AI8" s="45">
        <v>76134.765771334758</v>
      </c>
      <c r="AJ8" s="45"/>
      <c r="AK8" s="45">
        <v>-13299.442999999999</v>
      </c>
      <c r="AL8" s="45">
        <v>50590.347000000002</v>
      </c>
      <c r="AM8" s="45"/>
      <c r="AN8" s="45">
        <v>-16900.786888907835</v>
      </c>
      <c r="AO8" s="45">
        <v>64289.660347647477</v>
      </c>
      <c r="AP8" s="45"/>
      <c r="AQ8" s="45">
        <v>4428.7</v>
      </c>
      <c r="AR8" s="45">
        <v>4694.5</v>
      </c>
      <c r="AT8" s="48">
        <v>1999</v>
      </c>
      <c r="AU8" s="49">
        <v>78.6912650128058</v>
      </c>
      <c r="AV8" s="52"/>
      <c r="AW8" s="53"/>
      <c r="AY8" s="51"/>
    </row>
    <row r="9" spans="1:51" s="17" customFormat="1" ht="12" hidden="1" customHeight="1" x14ac:dyDescent="0.15">
      <c r="A9" s="44">
        <v>2000</v>
      </c>
      <c r="B9" s="45">
        <v>55531.262000000002</v>
      </c>
      <c r="C9" s="45">
        <v>22630.638999999999</v>
      </c>
      <c r="D9" s="45"/>
      <c r="E9" s="45">
        <v>68028.173534665038</v>
      </c>
      <c r="F9" s="45">
        <v>27723.501711384812</v>
      </c>
      <c r="G9" s="45"/>
      <c r="H9" s="45">
        <v>43851.188999999998</v>
      </c>
      <c r="I9" s="45">
        <v>12720.29</v>
      </c>
      <c r="J9" s="45"/>
      <c r="K9" s="45">
        <v>53719.584024461656</v>
      </c>
      <c r="L9" s="45">
        <v>15582.899872350537</v>
      </c>
      <c r="M9" s="46"/>
      <c r="N9" s="44">
        <v>2000</v>
      </c>
      <c r="O9" s="45">
        <v>5642.4179999999997</v>
      </c>
      <c r="P9" s="45">
        <v>6912.2036315169207</v>
      </c>
      <c r="Q9" s="45"/>
      <c r="R9" s="45">
        <v>48444.103999999999</v>
      </c>
      <c r="S9" s="45">
        <v>15543.481</v>
      </c>
      <c r="T9" s="45"/>
      <c r="U9" s="45">
        <v>59346.10154624904</v>
      </c>
      <c r="V9" s="45">
        <v>19041.429722968816</v>
      </c>
      <c r="W9" s="45"/>
      <c r="X9" s="45">
        <v>36764.031999999999</v>
      </c>
      <c r="Y9" s="45">
        <v>5633.1319999999996</v>
      </c>
      <c r="Z9" s="45"/>
      <c r="AA9" s="45">
        <v>45037.513261088476</v>
      </c>
      <c r="AB9" s="45">
        <v>6900.8278839345421</v>
      </c>
      <c r="AC9" s="46"/>
      <c r="AD9" s="44">
        <v>2000</v>
      </c>
      <c r="AE9" s="45">
        <v>-11541.11</v>
      </c>
      <c r="AF9" s="45">
        <v>59465.087</v>
      </c>
      <c r="AG9" s="45"/>
      <c r="AH9" s="45">
        <v>-14138.353885468297</v>
      </c>
      <c r="AI9" s="45">
        <v>72847.27758735168</v>
      </c>
      <c r="AJ9" s="45"/>
      <c r="AK9" s="45">
        <v>-11646.121999999999</v>
      </c>
      <c r="AL9" s="45">
        <v>49321.406999999999</v>
      </c>
      <c r="AM9" s="45"/>
      <c r="AN9" s="45">
        <v>-14266.998081582949</v>
      </c>
      <c r="AO9" s="45">
        <v>60420.835283193141</v>
      </c>
      <c r="AP9" s="45"/>
      <c r="AQ9" s="45">
        <v>37251.199999999997</v>
      </c>
      <c r="AR9" s="45">
        <v>10511.1</v>
      </c>
      <c r="AT9" s="48">
        <v>2000</v>
      </c>
      <c r="AU9" s="49">
        <v>81.629800000000003</v>
      </c>
      <c r="AV9" s="52"/>
      <c r="AW9" s="53"/>
      <c r="AY9" s="51"/>
    </row>
    <row r="10" spans="1:51" s="17" customFormat="1" ht="12" hidden="1" customHeight="1" x14ac:dyDescent="0.15">
      <c r="A10" s="44">
        <v>2001</v>
      </c>
      <c r="B10" s="45">
        <v>58287.212</v>
      </c>
      <c r="C10" s="45">
        <v>26502.046999999999</v>
      </c>
      <c r="D10" s="45"/>
      <c r="E10" s="45">
        <v>71495.418628213389</v>
      </c>
      <c r="F10" s="45">
        <v>32507.558343493714</v>
      </c>
      <c r="G10" s="45"/>
      <c r="H10" s="45">
        <v>41620.356</v>
      </c>
      <c r="I10" s="45">
        <v>13461.92</v>
      </c>
      <c r="J10" s="45"/>
      <c r="K10" s="45">
        <v>51051.760301646842</v>
      </c>
      <c r="L10" s="45">
        <v>16512.4659923607</v>
      </c>
      <c r="M10" s="46"/>
      <c r="N10" s="44">
        <v>2001</v>
      </c>
      <c r="O10" s="45">
        <v>6087.3209999999999</v>
      </c>
      <c r="P10" s="45">
        <v>7466.74181670097</v>
      </c>
      <c r="Q10" s="45"/>
      <c r="R10" s="45">
        <v>50798.036</v>
      </c>
      <c r="S10" s="45">
        <v>19012.870999999999</v>
      </c>
      <c r="T10" s="45"/>
      <c r="U10" s="45">
        <v>62309.153666692007</v>
      </c>
      <c r="V10" s="45">
        <v>23321.293381972329</v>
      </c>
      <c r="W10" s="45"/>
      <c r="X10" s="45">
        <v>34131.180999999997</v>
      </c>
      <c r="Y10" s="45">
        <v>5972.7439999999997</v>
      </c>
      <c r="Z10" s="45"/>
      <c r="AA10" s="45">
        <v>41865.496566731017</v>
      </c>
      <c r="AB10" s="45">
        <v>7326.2010308393155</v>
      </c>
      <c r="AC10" s="46"/>
      <c r="AD10" s="44">
        <v>2001</v>
      </c>
      <c r="AE10" s="45">
        <v>-8154.9610000000002</v>
      </c>
      <c r="AF10" s="45">
        <v>54391.510999999999</v>
      </c>
      <c r="AG10" s="45"/>
      <c r="AH10" s="45">
        <v>-10002.92054785111</v>
      </c>
      <c r="AI10" s="45">
        <v>66716.930100655241</v>
      </c>
      <c r="AJ10" s="45"/>
      <c r="AK10" s="45">
        <v>-9048.8439999999991</v>
      </c>
      <c r="AL10" s="45">
        <v>44503.576999999997</v>
      </c>
      <c r="AM10" s="45"/>
      <c r="AN10" s="45">
        <v>-11099.362410427128</v>
      </c>
      <c r="AO10" s="45">
        <v>54588.335226394585</v>
      </c>
      <c r="AP10" s="45"/>
      <c r="AQ10" s="45">
        <v>37383.730000000003</v>
      </c>
      <c r="AR10" s="45">
        <v>10861.05</v>
      </c>
      <c r="AT10" s="42">
        <v>2001</v>
      </c>
      <c r="AU10" s="49">
        <v>81.525800000000004</v>
      </c>
      <c r="AV10" s="52"/>
      <c r="AW10" s="53"/>
      <c r="AY10" s="51"/>
    </row>
    <row r="11" spans="1:51" s="17" customFormat="1" ht="12" hidden="1" customHeight="1" x14ac:dyDescent="0.15">
      <c r="A11" s="44">
        <v>2002</v>
      </c>
      <c r="B11" s="45">
        <v>64574.589</v>
      </c>
      <c r="C11" s="45">
        <v>31086.402999999998</v>
      </c>
      <c r="D11" s="45"/>
      <c r="E11" s="45">
        <v>78024.819481498664</v>
      </c>
      <c r="F11" s="45">
        <v>37561.384748482385</v>
      </c>
      <c r="G11" s="45"/>
      <c r="H11" s="45">
        <v>43324.945999999996</v>
      </c>
      <c r="I11" s="45">
        <v>14742.074000000001</v>
      </c>
      <c r="J11" s="45"/>
      <c r="K11" s="45">
        <v>52349.091849360084</v>
      </c>
      <c r="L11" s="45">
        <v>17812.698159532923</v>
      </c>
      <c r="M11" s="46"/>
      <c r="N11" s="44">
        <v>2002</v>
      </c>
      <c r="O11" s="45">
        <v>6759.0029999999997</v>
      </c>
      <c r="P11" s="45">
        <v>8166.8346189537178</v>
      </c>
      <c r="Q11" s="45"/>
      <c r="R11" s="45">
        <v>56397.678</v>
      </c>
      <c r="S11" s="45">
        <v>22909.491999999998</v>
      </c>
      <c r="T11" s="45"/>
      <c r="U11" s="45">
        <v>68144.741039322587</v>
      </c>
      <c r="V11" s="45">
        <v>27681.306306306305</v>
      </c>
      <c r="W11" s="45"/>
      <c r="X11" s="45">
        <v>35148.035000000003</v>
      </c>
      <c r="Y11" s="45">
        <v>6565.1630000000005</v>
      </c>
      <c r="Z11" s="45"/>
      <c r="AA11" s="45">
        <v>42469.013407184015</v>
      </c>
      <c r="AB11" s="45">
        <v>7932.6197173568416</v>
      </c>
      <c r="AC11" s="46"/>
      <c r="AD11" s="44">
        <v>2002</v>
      </c>
      <c r="AE11" s="45">
        <v>-8247.9660000000003</v>
      </c>
      <c r="AF11" s="45">
        <v>56949.732000000004</v>
      </c>
      <c r="AG11" s="45"/>
      <c r="AH11" s="45">
        <v>-9965.93347639485</v>
      </c>
      <c r="AI11" s="45">
        <v>68811.782275838079</v>
      </c>
      <c r="AJ11" s="45"/>
      <c r="AK11" s="45">
        <v>-10124.432000000001</v>
      </c>
      <c r="AL11" s="45">
        <v>45079.436999999998</v>
      </c>
      <c r="AM11" s="45"/>
      <c r="AN11" s="45">
        <v>-12233.248269728956</v>
      </c>
      <c r="AO11" s="45">
        <v>54469.025490082357</v>
      </c>
      <c r="AP11" s="45"/>
      <c r="AQ11" s="45">
        <v>44106.57</v>
      </c>
      <c r="AR11" s="45">
        <v>12592.88</v>
      </c>
      <c r="AT11" s="42">
        <v>2002</v>
      </c>
      <c r="AU11" s="49">
        <v>82.761600000000001</v>
      </c>
      <c r="AV11" s="52"/>
      <c r="AW11" s="53"/>
      <c r="AY11" s="51"/>
    </row>
    <row r="12" spans="1:51" s="17" customFormat="1" ht="12" hidden="1" customHeight="1" x14ac:dyDescent="0.15">
      <c r="A12" s="18">
        <v>2003</v>
      </c>
      <c r="B12" s="45">
        <v>72785.872000000003</v>
      </c>
      <c r="C12" s="45">
        <v>38808.129000000001</v>
      </c>
      <c r="D12" s="45"/>
      <c r="E12" s="45">
        <v>85814.990355729737</v>
      </c>
      <c r="F12" s="45">
        <v>45755.022566177613</v>
      </c>
      <c r="G12" s="45"/>
      <c r="H12" s="45">
        <v>44197.603000000003</v>
      </c>
      <c r="I12" s="45">
        <v>16173.508999999998</v>
      </c>
      <c r="J12" s="45"/>
      <c r="K12" s="45">
        <v>52109.245530387707</v>
      </c>
      <c r="L12" s="45">
        <v>19068.666496889779</v>
      </c>
      <c r="M12" s="46"/>
      <c r="N12" s="18">
        <v>2003</v>
      </c>
      <c r="O12" s="45">
        <v>7441.1779999999999</v>
      </c>
      <c r="P12" s="45">
        <v>8773.1945878901934</v>
      </c>
      <c r="Q12" s="45"/>
      <c r="R12" s="45">
        <v>63474.239000000001</v>
      </c>
      <c r="S12" s="45">
        <v>29496.496000000003</v>
      </c>
      <c r="T12" s="45"/>
      <c r="U12" s="45">
        <v>74836.517828930926</v>
      </c>
      <c r="V12" s="45">
        <v>34776.55003937881</v>
      </c>
      <c r="W12" s="45"/>
      <c r="X12" s="45">
        <v>34885.97</v>
      </c>
      <c r="Y12" s="45">
        <v>6861.8759999999993</v>
      </c>
      <c r="Z12" s="45"/>
      <c r="AA12" s="45">
        <v>41130.773003588896</v>
      </c>
      <c r="AB12" s="45">
        <v>8090.1939700909707</v>
      </c>
      <c r="AC12" s="46"/>
      <c r="AD12" s="18">
        <v>2003</v>
      </c>
      <c r="AE12" s="45">
        <v>-5688.2370000000001</v>
      </c>
      <c r="AF12" s="45">
        <v>58424.635000000002</v>
      </c>
      <c r="AG12" s="45"/>
      <c r="AH12" s="45">
        <v>-6706.4663771027581</v>
      </c>
      <c r="AI12" s="45">
        <v>68883.003683215196</v>
      </c>
      <c r="AJ12" s="45"/>
      <c r="AK12" s="45">
        <v>-10337.873</v>
      </c>
      <c r="AL12" s="45">
        <v>44202.635999999999</v>
      </c>
      <c r="AM12" s="45"/>
      <c r="AN12" s="45">
        <v>-12188.415793023112</v>
      </c>
      <c r="AO12" s="45">
        <v>52115.179468315386</v>
      </c>
      <c r="AP12" s="45"/>
      <c r="AQ12" s="45">
        <v>55883.15</v>
      </c>
      <c r="AR12" s="45">
        <v>16083.8</v>
      </c>
      <c r="AT12" s="42">
        <v>2003</v>
      </c>
      <c r="AU12" s="49">
        <v>84.8172</v>
      </c>
      <c r="AV12" s="16">
        <v>2.483760584618949</v>
      </c>
      <c r="AW12" s="53"/>
      <c r="AY12" s="51"/>
    </row>
    <row r="13" spans="1:51" s="17" customFormat="1" ht="12" hidden="1" customHeight="1" x14ac:dyDescent="0.15">
      <c r="A13" s="18">
        <v>2004</v>
      </c>
      <c r="B13" s="45">
        <v>81981.815182480001</v>
      </c>
      <c r="C13" s="45">
        <v>47953.566076000003</v>
      </c>
      <c r="D13" s="45"/>
      <c r="E13" s="45">
        <v>93405.493897080771</v>
      </c>
      <c r="F13" s="45">
        <v>54635.610512955485</v>
      </c>
      <c r="G13" s="45"/>
      <c r="H13" s="45">
        <v>49642.909326319997</v>
      </c>
      <c r="I13" s="45">
        <v>21446.206075999999</v>
      </c>
      <c r="J13" s="45"/>
      <c r="K13" s="45">
        <v>56560.353705169655</v>
      </c>
      <c r="L13" s="45">
        <v>24434.607434447837</v>
      </c>
      <c r="M13" s="46"/>
      <c r="N13" s="18">
        <v>2004</v>
      </c>
      <c r="O13" s="45">
        <v>9326.898000000001</v>
      </c>
      <c r="P13" s="45">
        <v>10626.545805049118</v>
      </c>
      <c r="Q13" s="45"/>
      <c r="R13" s="45">
        <v>69562.18665648</v>
      </c>
      <c r="S13" s="45">
        <v>35533.937550000002</v>
      </c>
      <c r="T13" s="45"/>
      <c r="U13" s="45">
        <v>79255.263947827159</v>
      </c>
      <c r="V13" s="45">
        <v>40485.380563701867</v>
      </c>
      <c r="W13" s="45"/>
      <c r="X13" s="45">
        <v>37223.280800319997</v>
      </c>
      <c r="Y13" s="45">
        <v>9026.5775499999982</v>
      </c>
      <c r="Z13" s="45"/>
      <c r="AA13" s="45">
        <v>42410.123755916036</v>
      </c>
      <c r="AB13" s="45">
        <v>10284.377485194222</v>
      </c>
      <c r="AC13" s="46"/>
      <c r="AD13" s="18">
        <v>2004</v>
      </c>
      <c r="AE13" s="45">
        <v>-6726.52</v>
      </c>
      <c r="AF13" s="45">
        <v>61501.559000000001</v>
      </c>
      <c r="AG13" s="45"/>
      <c r="AH13" s="45">
        <v>-7663.8205852126812</v>
      </c>
      <c r="AI13" s="45">
        <v>70071.435733019782</v>
      </c>
      <c r="AJ13" s="45"/>
      <c r="AK13" s="45">
        <v>-12797.583632559999</v>
      </c>
      <c r="AL13" s="45">
        <v>44606.772375199995</v>
      </c>
      <c r="AM13" s="45"/>
      <c r="AN13" s="45">
        <v>-14580.850853664928</v>
      </c>
      <c r="AO13" s="45">
        <v>50822.461000480798</v>
      </c>
      <c r="AP13" s="45"/>
      <c r="AQ13" s="45">
        <v>66326.02</v>
      </c>
      <c r="AR13" s="45">
        <v>20107.93</v>
      </c>
      <c r="AT13" s="42">
        <v>2004</v>
      </c>
      <c r="AU13" s="49">
        <v>87.769800000000004</v>
      </c>
      <c r="AV13" s="16">
        <v>3.4811335436680366</v>
      </c>
      <c r="AW13" s="53"/>
      <c r="AY13" s="51"/>
    </row>
    <row r="14" spans="1:51" s="17" customFormat="1" ht="12" hidden="1" customHeight="1" x14ac:dyDescent="0.15">
      <c r="A14" s="18">
        <v>2005</v>
      </c>
      <c r="B14" s="45">
        <v>100832.98786379999</v>
      </c>
      <c r="C14" s="45">
        <v>61814.174762000002</v>
      </c>
      <c r="D14" s="45"/>
      <c r="E14" s="45">
        <v>113192.092912654</v>
      </c>
      <c r="F14" s="45">
        <v>69390.741673055963</v>
      </c>
      <c r="G14" s="45"/>
      <c r="H14" s="45">
        <v>61103.780482310001</v>
      </c>
      <c r="I14" s="45">
        <v>28264.125562000001</v>
      </c>
      <c r="J14" s="45"/>
      <c r="K14" s="45">
        <v>68593.274326160492</v>
      </c>
      <c r="L14" s="45">
        <v>31728.461037277186</v>
      </c>
      <c r="M14" s="46"/>
      <c r="N14" s="18">
        <v>2005</v>
      </c>
      <c r="O14" s="45">
        <v>11723.777</v>
      </c>
      <c r="P14" s="45">
        <v>13160.761012692899</v>
      </c>
      <c r="Q14" s="45"/>
      <c r="R14" s="45">
        <v>85344.116351799996</v>
      </c>
      <c r="S14" s="45">
        <v>46325.303249999997</v>
      </c>
      <c r="T14" s="45"/>
      <c r="U14" s="45">
        <v>95804.749539802404</v>
      </c>
      <c r="V14" s="45">
        <v>52003.398300204411</v>
      </c>
      <c r="W14" s="45"/>
      <c r="X14" s="45">
        <v>45614.908970310003</v>
      </c>
      <c r="Y14" s="45">
        <v>12775.25405</v>
      </c>
      <c r="Z14" s="45"/>
      <c r="AA14" s="45">
        <v>51205.930953308947</v>
      </c>
      <c r="AB14" s="45">
        <v>14341.117664425641</v>
      </c>
      <c r="AC14" s="46"/>
      <c r="AD14" s="18">
        <v>2005</v>
      </c>
      <c r="AE14" s="45">
        <v>-6040.68</v>
      </c>
      <c r="AF14" s="45">
        <v>72063.994000000006</v>
      </c>
      <c r="AG14" s="45"/>
      <c r="AH14" s="45">
        <v>-6781.086490655166</v>
      </c>
      <c r="AI14" s="45">
        <v>80896.881837153269</v>
      </c>
      <c r="AJ14" s="45"/>
      <c r="AK14" s="45">
        <v>-14091.951919250001</v>
      </c>
      <c r="AL14" s="45">
        <v>52609.544042249996</v>
      </c>
      <c r="AM14" s="45"/>
      <c r="AN14" s="45">
        <v>-15819.203266285967</v>
      </c>
      <c r="AO14" s="45">
        <v>59057.898843247676</v>
      </c>
      <c r="AP14" s="45"/>
      <c r="AQ14" s="45">
        <v>124061.52</v>
      </c>
      <c r="AR14" s="45">
        <v>36195.919999999998</v>
      </c>
      <c r="AT14" s="42">
        <v>2005</v>
      </c>
      <c r="AU14" s="49">
        <v>89.081299999999999</v>
      </c>
      <c r="AV14" s="16">
        <v>1.4942497305451212</v>
      </c>
      <c r="AW14" s="53"/>
      <c r="AY14" s="51"/>
    </row>
    <row r="15" spans="1:51" s="17" customFormat="1" ht="12" customHeight="1" x14ac:dyDescent="0.25">
      <c r="A15" s="18">
        <v>2006</v>
      </c>
      <c r="B15" s="45">
        <v>122513.5956912</v>
      </c>
      <c r="C15" s="45">
        <v>80610.231</v>
      </c>
      <c r="D15" s="45"/>
      <c r="E15" s="45">
        <v>135983.28389404024</v>
      </c>
      <c r="F15" s="45">
        <v>89472.87739775746</v>
      </c>
      <c r="G15" s="45"/>
      <c r="H15" s="45">
        <v>68116.107681599999</v>
      </c>
      <c r="I15" s="45">
        <v>33339.675000000003</v>
      </c>
      <c r="J15" s="45"/>
      <c r="K15" s="45">
        <v>75605.094735533537</v>
      </c>
      <c r="L15" s="45">
        <v>37005.186770350279</v>
      </c>
      <c r="M15" s="46"/>
      <c r="N15" s="18">
        <v>2006</v>
      </c>
      <c r="O15" s="45">
        <v>13863.504999999999</v>
      </c>
      <c r="P15" s="45">
        <v>15387.72024072475</v>
      </c>
      <c r="Q15" s="45"/>
      <c r="R15" s="45">
        <v>103538.14314520001</v>
      </c>
      <c r="S15" s="45">
        <v>61634.778454000007</v>
      </c>
      <c r="T15" s="45"/>
      <c r="U15" s="45">
        <v>114921.58591658104</v>
      </c>
      <c r="V15" s="45">
        <v>68411.179420298227</v>
      </c>
      <c r="W15" s="45"/>
      <c r="X15" s="45">
        <v>49140.655135600005</v>
      </c>
      <c r="Y15" s="45">
        <v>14364.222454000002</v>
      </c>
      <c r="Z15" s="45"/>
      <c r="AA15" s="45">
        <v>54543.396758074297</v>
      </c>
      <c r="AB15" s="45">
        <v>15943.488792891032</v>
      </c>
      <c r="AC15" s="46"/>
      <c r="AD15" s="18">
        <v>2006</v>
      </c>
      <c r="AE15" s="45">
        <v>-6426.6530000000002</v>
      </c>
      <c r="AF15" s="45">
        <v>83557.960000000006</v>
      </c>
      <c r="AG15" s="45"/>
      <c r="AH15" s="45">
        <v>-7133.2277406193043</v>
      </c>
      <c r="AI15" s="45">
        <v>92744.692800678415</v>
      </c>
      <c r="AJ15" s="45"/>
      <c r="AK15" s="45">
        <v>-17595.1230684</v>
      </c>
      <c r="AL15" s="45">
        <v>57026.5714094</v>
      </c>
      <c r="AM15" s="45"/>
      <c r="AN15" s="45">
        <v>-19529.608953699779</v>
      </c>
      <c r="AO15" s="45">
        <v>63296.325650371946</v>
      </c>
      <c r="AP15" s="45"/>
      <c r="AQ15" s="45">
        <v>192364</v>
      </c>
      <c r="AR15" s="45">
        <v>60019.97</v>
      </c>
      <c r="AT15" s="42">
        <v>2006</v>
      </c>
      <c r="AU15" s="49">
        <v>90.0946</v>
      </c>
      <c r="AV15" s="16">
        <v>1.1375002385461244</v>
      </c>
      <c r="AW15" s="53"/>
      <c r="AX15" s="108"/>
      <c r="AY15" s="109"/>
    </row>
    <row r="16" spans="1:51" s="17" customFormat="1" ht="12" customHeight="1" x14ac:dyDescent="0.25">
      <c r="A16" s="18">
        <v>2007</v>
      </c>
      <c r="B16" s="45">
        <v>157745.500608</v>
      </c>
      <c r="C16" s="45">
        <v>109409.208231</v>
      </c>
      <c r="D16" s="45"/>
      <c r="E16" s="45">
        <f t="shared" ref="E16:E24" si="0">B16/$AU16*100</f>
        <v>168471.76066608852</v>
      </c>
      <c r="F16" s="45">
        <f t="shared" ref="F16:F24" si="1">C16/$AU16*100</f>
        <v>116848.73338837078</v>
      </c>
      <c r="G16" s="45"/>
      <c r="H16" s="45">
        <v>83817.692799000011</v>
      </c>
      <c r="I16" s="45">
        <v>44866.159131</v>
      </c>
      <c r="J16" s="45"/>
      <c r="K16" s="45">
        <f t="shared" ref="K16:K24" si="2">H16/$AU16*100</f>
        <v>89517.065313371771</v>
      </c>
      <c r="L16" s="45">
        <f t="shared" ref="L16:L24" si="3">I16/$AU16*100</f>
        <v>47916.934517884678</v>
      </c>
      <c r="M16" s="46"/>
      <c r="N16" s="18">
        <v>2007</v>
      </c>
      <c r="O16" s="45">
        <v>17779.2644</v>
      </c>
      <c r="P16" s="45">
        <f t="shared" ref="P16:P24" si="4">O16/$AU16*100</f>
        <v>18988.20546558272</v>
      </c>
      <c r="Q16" s="45"/>
      <c r="R16" s="45">
        <v>133269.45026800002</v>
      </c>
      <c r="S16" s="45">
        <v>84933.15789100001</v>
      </c>
      <c r="T16" s="45"/>
      <c r="U16" s="45">
        <f t="shared" ref="U16:U24" si="5">R16/$AU16*100</f>
        <v>142331.40624052152</v>
      </c>
      <c r="V16" s="45">
        <f t="shared" ref="V16:V24" si="6">S16/$AU16*100</f>
        <v>90708.378962803792</v>
      </c>
      <c r="W16" s="45"/>
      <c r="X16" s="45">
        <v>59341.642459000002</v>
      </c>
      <c r="Y16" s="45">
        <v>20390.108790999999</v>
      </c>
      <c r="Z16" s="45"/>
      <c r="AA16" s="45">
        <f t="shared" ref="AA16:AA24" si="7">X16/$AU16*100</f>
        <v>63376.710887804758</v>
      </c>
      <c r="AB16" s="45">
        <f t="shared" ref="AB16:AB24" si="8">Y16/$AU16*100</f>
        <v>21776.580092317679</v>
      </c>
      <c r="AC16" s="46"/>
      <c r="AD16" s="18">
        <v>2007</v>
      </c>
      <c r="AE16" s="45">
        <v>-13766.075999999999</v>
      </c>
      <c r="AF16" s="45">
        <v>108510.423</v>
      </c>
      <c r="AG16" s="45"/>
      <c r="AH16" s="45">
        <v>-14702.131295309784</v>
      </c>
      <c r="AI16" s="45">
        <v>115888.83323436558</v>
      </c>
      <c r="AJ16" s="45"/>
      <c r="AK16" s="45">
        <v>-29766.801651659211</v>
      </c>
      <c r="AL16" s="45">
        <v>74150.468454000002</v>
      </c>
      <c r="AM16" s="45"/>
      <c r="AN16" s="45">
        <f t="shared" ref="AN16:AN24" si="9">AK16/$AU16*100</f>
        <v>-31790.86227071083</v>
      </c>
      <c r="AO16" s="45">
        <f t="shared" ref="AO16:AO24" si="10">AL16/$AU16*100</f>
        <v>79192.496309001508</v>
      </c>
      <c r="AP16" s="45"/>
      <c r="AQ16" s="45">
        <v>324118.03999999998</v>
      </c>
      <c r="AR16" s="45">
        <v>108219.71</v>
      </c>
      <c r="AT16" s="42">
        <v>2007</v>
      </c>
      <c r="AU16" s="49">
        <v>93.633200000000002</v>
      </c>
      <c r="AV16" s="16">
        <v>3.9276493818719587</v>
      </c>
      <c r="AW16" s="53"/>
      <c r="AX16" s="108"/>
      <c r="AY16" s="109"/>
    </row>
    <row r="17" spans="1:57" s="17" customFormat="1" ht="12" customHeight="1" x14ac:dyDescent="0.25">
      <c r="A17" s="18">
        <v>2008</v>
      </c>
      <c r="B17" s="45">
        <v>163984.47837730002</v>
      </c>
      <c r="C17" s="45">
        <v>109357.855689</v>
      </c>
      <c r="D17" s="45"/>
      <c r="E17" s="45">
        <f t="shared" si="0"/>
        <v>164214.37850721012</v>
      </c>
      <c r="F17" s="45">
        <f t="shared" si="1"/>
        <v>109511.17132886041</v>
      </c>
      <c r="G17" s="45"/>
      <c r="H17" s="45">
        <v>105248.71429624001</v>
      </c>
      <c r="I17" s="45">
        <v>57083.359189000003</v>
      </c>
      <c r="J17" s="45"/>
      <c r="K17" s="45">
        <f t="shared" si="2"/>
        <v>105396.26907294214</v>
      </c>
      <c r="L17" s="45">
        <f t="shared" si="3"/>
        <v>57163.387932104946</v>
      </c>
      <c r="M17" s="46"/>
      <c r="N17" s="18">
        <v>2008</v>
      </c>
      <c r="O17" s="45">
        <v>22310.518800000002</v>
      </c>
      <c r="P17" s="45">
        <f t="shared" si="4"/>
        <v>22341.797316242741</v>
      </c>
      <c r="Q17" s="45"/>
      <c r="R17" s="45">
        <v>135054.38428330002</v>
      </c>
      <c r="S17" s="45">
        <v>80427.761595000018</v>
      </c>
      <c r="T17" s="45"/>
      <c r="U17" s="45">
        <f t="shared" si="5"/>
        <v>135243.72549899862</v>
      </c>
      <c r="V17" s="45">
        <f t="shared" si="6"/>
        <v>80540.518320648931</v>
      </c>
      <c r="W17" s="45"/>
      <c r="X17" s="45">
        <v>76318.62020224001</v>
      </c>
      <c r="Y17" s="45">
        <v>28153.265095000002</v>
      </c>
      <c r="Z17" s="54"/>
      <c r="AA17" s="45">
        <f t="shared" si="7"/>
        <v>76425.616064730639</v>
      </c>
      <c r="AB17" s="45">
        <f t="shared" si="8"/>
        <v>28192.734923893455</v>
      </c>
      <c r="AC17" s="46"/>
      <c r="AD17" s="18">
        <v>2008</v>
      </c>
      <c r="AE17" s="45">
        <v>-21616.624</v>
      </c>
      <c r="AF17" s="45">
        <v>124065.783</v>
      </c>
      <c r="AG17" s="45"/>
      <c r="AH17" s="45">
        <f t="shared" ref="AH17:AH24" si="11">AE17/$AU17*100</f>
        <v>-21646.929701582216</v>
      </c>
      <c r="AI17" s="45">
        <f t="shared" ref="AI17:AI24" si="12">AF17/$AU17*100</f>
        <v>124239.71860604847</v>
      </c>
      <c r="AJ17" s="45"/>
      <c r="AK17" s="45">
        <v>-36286.834825158141</v>
      </c>
      <c r="AL17" s="45">
        <v>99257.174000939995</v>
      </c>
      <c r="AM17" s="45"/>
      <c r="AN17" s="45">
        <f t="shared" si="9"/>
        <v>-36337.707615820291</v>
      </c>
      <c r="AO17" s="45">
        <f t="shared" si="10"/>
        <v>99396.328861345872</v>
      </c>
      <c r="AP17" s="45"/>
      <c r="AQ17" s="45">
        <v>179163.03385599999</v>
      </c>
      <c r="AR17" s="45">
        <v>57231.44</v>
      </c>
      <c r="AT17" s="42">
        <v>2008</v>
      </c>
      <c r="AU17" s="49">
        <v>99.86</v>
      </c>
      <c r="AV17" s="16">
        <v>6.6502052690712361</v>
      </c>
      <c r="AW17" s="53"/>
      <c r="AX17" s="108"/>
      <c r="AY17" s="109"/>
    </row>
    <row r="18" spans="1:57" s="17" customFormat="1" ht="12" customHeight="1" x14ac:dyDescent="0.25">
      <c r="A18" s="18">
        <v>2009</v>
      </c>
      <c r="B18" s="45">
        <v>195611.41383825999</v>
      </c>
      <c r="C18" s="45">
        <v>138949.152986</v>
      </c>
      <c r="D18" s="45"/>
      <c r="E18" s="45">
        <f t="shared" si="0"/>
        <v>195406.23728910642</v>
      </c>
      <c r="F18" s="45">
        <f t="shared" si="1"/>
        <v>138803.40940612357</v>
      </c>
      <c r="G18" s="45"/>
      <c r="H18" s="45">
        <v>112421.84265050001</v>
      </c>
      <c r="I18" s="45">
        <v>65324.443085999999</v>
      </c>
      <c r="J18" s="45"/>
      <c r="K18" s="45">
        <f t="shared" si="2"/>
        <v>112303.92353079267</v>
      </c>
      <c r="L18" s="45">
        <f t="shared" si="3"/>
        <v>65255.924365416307</v>
      </c>
      <c r="M18" s="46"/>
      <c r="N18" s="18">
        <v>2009</v>
      </c>
      <c r="O18" s="45">
        <v>23548.062600000001</v>
      </c>
      <c r="P18" s="45">
        <f t="shared" si="4"/>
        <v>23523.363068777784</v>
      </c>
      <c r="Q18" s="45"/>
      <c r="R18" s="45">
        <v>162464.83194126</v>
      </c>
      <c r="S18" s="45">
        <v>105802.571089</v>
      </c>
      <c r="T18" s="45"/>
      <c r="U18" s="45">
        <f t="shared" si="5"/>
        <v>162294.4227973228</v>
      </c>
      <c r="V18" s="45">
        <f t="shared" si="6"/>
        <v>105691.59491433995</v>
      </c>
      <c r="W18" s="45"/>
      <c r="X18" s="45">
        <v>79275.260753499999</v>
      </c>
      <c r="Y18" s="45">
        <v>32177.861188999999</v>
      </c>
      <c r="Z18" s="54"/>
      <c r="AA18" s="45">
        <f t="shared" si="7"/>
        <v>79192.109039009039</v>
      </c>
      <c r="AB18" s="45">
        <f t="shared" si="8"/>
        <v>32144.109873632686</v>
      </c>
      <c r="AC18" s="45"/>
      <c r="AD18" s="18">
        <v>2009</v>
      </c>
      <c r="AE18" s="45">
        <v>-16085.841</v>
      </c>
      <c r="AF18" s="45">
        <v>136992.98300000001</v>
      </c>
      <c r="AG18" s="45"/>
      <c r="AH18" s="45">
        <f t="shared" si="11"/>
        <v>-16068.968582987862</v>
      </c>
      <c r="AI18" s="45">
        <f t="shared" si="12"/>
        <v>136849.29124419359</v>
      </c>
      <c r="AJ18" s="45"/>
      <c r="AK18" s="45">
        <v>-34739.674904732245</v>
      </c>
      <c r="AL18" s="45">
        <v>104188.57294759</v>
      </c>
      <c r="AM18" s="45"/>
      <c r="AN18" s="45">
        <f t="shared" si="9"/>
        <v>-34703.236506400521</v>
      </c>
      <c r="AO18" s="45">
        <f t="shared" si="10"/>
        <v>104079.28969341192</v>
      </c>
      <c r="AP18" s="45"/>
      <c r="AQ18" s="45">
        <v>310116.42214699998</v>
      </c>
      <c r="AR18" s="45">
        <v>107325.28885500001</v>
      </c>
      <c r="AT18" s="42">
        <v>2009</v>
      </c>
      <c r="AU18" s="49">
        <v>100.105</v>
      </c>
      <c r="AV18" s="16">
        <v>0.24534348087321689</v>
      </c>
      <c r="AW18" s="53"/>
      <c r="AX18" s="108"/>
      <c r="AY18" s="109"/>
    </row>
    <row r="19" spans="1:57" s="17" customFormat="1" ht="12" customHeight="1" x14ac:dyDescent="0.25">
      <c r="A19" s="18">
        <v>2010</v>
      </c>
      <c r="B19" s="45">
        <v>240259.30354422002</v>
      </c>
      <c r="C19" s="45">
        <v>178157.50308200001</v>
      </c>
      <c r="D19" s="45"/>
      <c r="E19" s="45">
        <f t="shared" si="0"/>
        <v>235125.11160716595</v>
      </c>
      <c r="F19" s="45">
        <f t="shared" si="1"/>
        <v>174350.38800942618</v>
      </c>
      <c r="G19" s="45"/>
      <c r="H19" s="45">
        <v>136832.41550206998</v>
      </c>
      <c r="I19" s="45">
        <v>85365.622082000002</v>
      </c>
      <c r="J19" s="45"/>
      <c r="K19" s="45">
        <f t="shared" si="2"/>
        <v>133908.39185747027</v>
      </c>
      <c r="L19" s="45">
        <f t="shared" si="3"/>
        <v>83541.411813637416</v>
      </c>
      <c r="M19" s="46"/>
      <c r="N19" s="18">
        <v>2010</v>
      </c>
      <c r="O19" s="45">
        <v>34207.963300000003</v>
      </c>
      <c r="P19" s="45">
        <f t="shared" si="4"/>
        <v>33476.960392861482</v>
      </c>
      <c r="Q19" s="45"/>
      <c r="R19" s="45">
        <v>197608.71257422</v>
      </c>
      <c r="S19" s="45">
        <v>135506.91211199999</v>
      </c>
      <c r="T19" s="45"/>
      <c r="U19" s="45">
        <f t="shared" si="5"/>
        <v>193385.93724846258</v>
      </c>
      <c r="V19" s="45">
        <f t="shared" si="6"/>
        <v>132611.21365072281</v>
      </c>
      <c r="W19" s="45"/>
      <c r="X19" s="45">
        <v>94181.824532069993</v>
      </c>
      <c r="Y19" s="45">
        <v>42715.031111999997</v>
      </c>
      <c r="Z19" s="54"/>
      <c r="AA19" s="45">
        <f t="shared" si="7"/>
        <v>92169.217498766928</v>
      </c>
      <c r="AB19" s="45">
        <f t="shared" si="8"/>
        <v>41802.237454934053</v>
      </c>
      <c r="AC19" s="45"/>
      <c r="AD19" s="18">
        <v>2010</v>
      </c>
      <c r="AE19" s="45">
        <v>-22383.373650130001</v>
      </c>
      <c r="AF19" s="45">
        <v>164468.31439918</v>
      </c>
      <c r="AG19" s="45"/>
      <c r="AH19" s="45">
        <f t="shared" si="11"/>
        <v>-21905.054871946184</v>
      </c>
      <c r="AI19" s="45">
        <f t="shared" si="12"/>
        <v>160953.72877759251</v>
      </c>
      <c r="AJ19" s="45"/>
      <c r="AK19" s="45">
        <v>-41178.620153759999</v>
      </c>
      <c r="AL19" s="45">
        <v>121586.52725342999</v>
      </c>
      <c r="AM19" s="45"/>
      <c r="AN19" s="45">
        <f t="shared" si="9"/>
        <v>-40298.658643617964</v>
      </c>
      <c r="AO19" s="45">
        <f t="shared" si="10"/>
        <v>118988.29876167014</v>
      </c>
      <c r="AP19" s="45"/>
      <c r="AQ19" s="45">
        <v>451796.22</v>
      </c>
      <c r="AR19" s="45">
        <v>160867.44</v>
      </c>
      <c r="AT19" s="42">
        <v>2010</v>
      </c>
      <c r="AU19" s="49">
        <v>102.1836</v>
      </c>
      <c r="AV19" s="16">
        <v>2.0764197592527864</v>
      </c>
      <c r="AW19" s="53"/>
      <c r="AX19" s="108"/>
      <c r="AY19" s="109"/>
    </row>
    <row r="20" spans="1:57" s="17" customFormat="1" ht="12" customHeight="1" x14ac:dyDescent="0.25">
      <c r="A20" s="18">
        <v>2011</v>
      </c>
      <c r="B20" s="45">
        <v>253519.32701890002</v>
      </c>
      <c r="C20" s="45">
        <v>186699.03366700001</v>
      </c>
      <c r="D20" s="45"/>
      <c r="E20" s="45">
        <f t="shared" si="0"/>
        <v>236877.49837085558</v>
      </c>
      <c r="F20" s="45">
        <f t="shared" si="1"/>
        <v>174443.50520857182</v>
      </c>
      <c r="G20" s="45"/>
      <c r="H20" s="45">
        <v>157459.32776869999</v>
      </c>
      <c r="I20" s="45">
        <v>99519.978166999994</v>
      </c>
      <c r="J20" s="45"/>
      <c r="K20" s="45">
        <f t="shared" si="2"/>
        <v>147123.18818290968</v>
      </c>
      <c r="L20" s="45">
        <f t="shared" si="3"/>
        <v>92987.16489715068</v>
      </c>
      <c r="M20" s="46"/>
      <c r="N20" s="18">
        <v>2011</v>
      </c>
      <c r="O20" s="45">
        <v>39967.172099999996</v>
      </c>
      <c r="P20" s="45">
        <f t="shared" si="4"/>
        <v>37343.597647289665</v>
      </c>
      <c r="Q20" s="45"/>
      <c r="R20" s="45">
        <v>204752.9869429</v>
      </c>
      <c r="S20" s="45">
        <v>137932.69359100002</v>
      </c>
      <c r="T20" s="45"/>
      <c r="U20" s="45">
        <f t="shared" si="5"/>
        <v>191312.3385949143</v>
      </c>
      <c r="V20" s="45">
        <f t="shared" si="6"/>
        <v>128878.34543263057</v>
      </c>
      <c r="W20" s="45"/>
      <c r="X20" s="45">
        <v>108692.98769269999</v>
      </c>
      <c r="Y20" s="45">
        <v>50753.638090999986</v>
      </c>
      <c r="Z20" s="54"/>
      <c r="AA20" s="45">
        <f t="shared" si="7"/>
        <v>101558.02840696843</v>
      </c>
      <c r="AB20" s="45">
        <f t="shared" si="8"/>
        <v>47422.005121209426</v>
      </c>
      <c r="AC20" s="45"/>
      <c r="AD20" s="18">
        <v>2011</v>
      </c>
      <c r="AE20" s="45">
        <v>-36299.565045399999</v>
      </c>
      <c r="AF20" s="45">
        <v>187547.2758453</v>
      </c>
      <c r="AG20" s="45"/>
      <c r="AH20" s="45">
        <f t="shared" si="11"/>
        <v>-33916.744182834933</v>
      </c>
      <c r="AI20" s="45">
        <f t="shared" si="12"/>
        <v>175236.06602660115</v>
      </c>
      <c r="AJ20" s="45"/>
      <c r="AK20" s="45">
        <v>-53114.816547000002</v>
      </c>
      <c r="AL20" s="45">
        <v>147861.07188180002</v>
      </c>
      <c r="AM20" s="45"/>
      <c r="AN20" s="45">
        <f t="shared" si="9"/>
        <v>-49628.188185993065</v>
      </c>
      <c r="AO20" s="45">
        <f t="shared" si="10"/>
        <v>138154.99285852438</v>
      </c>
      <c r="AP20" s="45"/>
      <c r="AQ20" s="45">
        <v>327823.21999999997</v>
      </c>
      <c r="AR20" s="45">
        <v>121596.15</v>
      </c>
      <c r="AT20" s="42">
        <v>2011</v>
      </c>
      <c r="AU20" s="49">
        <v>107.02549999999999</v>
      </c>
      <c r="AV20" s="16">
        <v>4.7384316074203525</v>
      </c>
      <c r="AW20" s="53"/>
      <c r="AX20" s="108"/>
      <c r="AY20" s="109"/>
    </row>
    <row r="21" spans="1:57" s="17" customFormat="1" ht="12" customHeight="1" x14ac:dyDescent="0.25">
      <c r="A21" s="18">
        <v>2012</v>
      </c>
      <c r="B21" s="45">
        <v>293116.96486529999</v>
      </c>
      <c r="C21" s="45">
        <v>229100.772696</v>
      </c>
      <c r="D21" s="45"/>
      <c r="E21" s="45">
        <f t="shared" si="0"/>
        <v>266807.11523224798</v>
      </c>
      <c r="F21" s="45">
        <f t="shared" si="1"/>
        <v>208536.9445899819</v>
      </c>
      <c r="G21" s="45"/>
      <c r="H21" s="45">
        <v>177091.10366630001</v>
      </c>
      <c r="I21" s="45">
        <v>122734.35602000001</v>
      </c>
      <c r="J21" s="45"/>
      <c r="K21" s="45">
        <f t="shared" si="2"/>
        <v>161195.60505211132</v>
      </c>
      <c r="L21" s="45">
        <f t="shared" si="3"/>
        <v>111717.85803879448</v>
      </c>
      <c r="M21" s="46"/>
      <c r="N21" s="18">
        <v>2012</v>
      </c>
      <c r="O21" s="45">
        <v>52734.951700000005</v>
      </c>
      <c r="P21" s="45">
        <f t="shared" si="4"/>
        <v>48001.521650085109</v>
      </c>
      <c r="Q21" s="45"/>
      <c r="R21" s="45">
        <v>235870.39211630003</v>
      </c>
      <c r="S21" s="45">
        <v>171854.19994700004</v>
      </c>
      <c r="T21" s="45"/>
      <c r="U21" s="45">
        <f t="shared" si="5"/>
        <v>214698.93057254166</v>
      </c>
      <c r="V21" s="45">
        <f t="shared" si="6"/>
        <v>156428.75993027556</v>
      </c>
      <c r="W21" s="45"/>
      <c r="X21" s="45">
        <v>119844.5309173</v>
      </c>
      <c r="Y21" s="45">
        <v>65487.783271000008</v>
      </c>
      <c r="Z21" s="54"/>
      <c r="AA21" s="45">
        <f t="shared" si="7"/>
        <v>109087.42039240494</v>
      </c>
      <c r="AB21" s="45">
        <f t="shared" si="8"/>
        <v>59609.673379088119</v>
      </c>
      <c r="AC21" s="45"/>
      <c r="AD21" s="18">
        <v>2012</v>
      </c>
      <c r="AE21" s="45">
        <v>-51178.241915999999</v>
      </c>
      <c r="AF21" s="45">
        <v>213653.09387124999</v>
      </c>
      <c r="AG21" s="45"/>
      <c r="AH21" s="45">
        <f t="shared" si="11"/>
        <v>-46584.540388308858</v>
      </c>
      <c r="AI21" s="45">
        <f t="shared" si="12"/>
        <v>194475.83207075301</v>
      </c>
      <c r="AJ21" s="45"/>
      <c r="AK21" s="45">
        <v>-68827.305395999996</v>
      </c>
      <c r="AL21" s="45">
        <v>167524.16633839998</v>
      </c>
      <c r="AM21" s="45"/>
      <c r="AN21" s="45">
        <f t="shared" si="9"/>
        <v>-62649.443748008845</v>
      </c>
      <c r="AO21" s="45">
        <f t="shared" si="10"/>
        <v>152487.38527630366</v>
      </c>
      <c r="AP21" s="45"/>
      <c r="AQ21" s="45">
        <v>391180.69</v>
      </c>
      <c r="AR21" s="45">
        <v>153404.19</v>
      </c>
      <c r="AT21" s="42">
        <v>2012</v>
      </c>
      <c r="AU21" s="49">
        <v>109.861</v>
      </c>
      <c r="AV21" s="16">
        <v>2.6493686084157559</v>
      </c>
      <c r="AW21" s="53"/>
      <c r="AX21" s="108"/>
      <c r="AY21" s="109"/>
    </row>
    <row r="22" spans="1:57" s="17" customFormat="1" ht="12" customHeight="1" x14ac:dyDescent="0.25">
      <c r="A22" s="18">
        <v>2013</v>
      </c>
      <c r="B22" s="45">
        <v>323804.42812699999</v>
      </c>
      <c r="C22" s="45">
        <v>247426.608931</v>
      </c>
      <c r="D22" s="45"/>
      <c r="E22" s="45">
        <f t="shared" si="0"/>
        <v>286545.74459459819</v>
      </c>
      <c r="F22" s="45">
        <f t="shared" si="1"/>
        <v>218956.36912303863</v>
      </c>
      <c r="G22" s="45"/>
      <c r="H22" s="45">
        <v>204138.69814499997</v>
      </c>
      <c r="I22" s="45">
        <v>136976.06417299999</v>
      </c>
      <c r="J22" s="45"/>
      <c r="K22" s="45">
        <f t="shared" si="2"/>
        <v>180649.39877100277</v>
      </c>
      <c r="L22" s="45">
        <f t="shared" si="3"/>
        <v>121214.8596210533</v>
      </c>
      <c r="M22" s="46"/>
      <c r="N22" s="18">
        <v>2013</v>
      </c>
      <c r="O22" s="45">
        <v>51936.532902970001</v>
      </c>
      <c r="P22" s="45">
        <f t="shared" si="4"/>
        <v>45960.435372756583</v>
      </c>
      <c r="Q22" s="45"/>
      <c r="R22" s="45">
        <v>261575.59401900001</v>
      </c>
      <c r="S22" s="45">
        <v>185197.77482300001</v>
      </c>
      <c r="T22" s="45"/>
      <c r="U22" s="45">
        <f t="shared" si="5"/>
        <v>231477.29569204984</v>
      </c>
      <c r="V22" s="45">
        <f t="shared" si="6"/>
        <v>163887.92022049031</v>
      </c>
      <c r="W22" s="45"/>
      <c r="X22" s="45">
        <v>141909.86403699999</v>
      </c>
      <c r="Y22" s="45">
        <v>74747.230064999982</v>
      </c>
      <c r="Z22" s="54"/>
      <c r="AA22" s="45">
        <f t="shared" si="7"/>
        <v>125580.94986845447</v>
      </c>
      <c r="AB22" s="45">
        <f t="shared" si="8"/>
        <v>66146.410718504936</v>
      </c>
      <c r="AC22" s="45"/>
      <c r="AD22" s="18">
        <v>2013</v>
      </c>
      <c r="AE22" s="45">
        <v>-57141.1671222</v>
      </c>
      <c r="AF22" s="45">
        <v>240739.1112018</v>
      </c>
      <c r="AG22" s="45"/>
      <c r="AH22" s="45">
        <f t="shared" si="11"/>
        <v>-50566.196314070366</v>
      </c>
      <c r="AI22" s="45">
        <f t="shared" si="12"/>
        <v>213038.37094317214</v>
      </c>
      <c r="AJ22" s="45"/>
      <c r="AK22" s="45">
        <v>-72568.396383199986</v>
      </c>
      <c r="AL22" s="45">
        <v>198251.747546</v>
      </c>
      <c r="AM22" s="45"/>
      <c r="AN22" s="45">
        <f t="shared" si="9"/>
        <v>-64218.285388933167</v>
      </c>
      <c r="AO22" s="45">
        <f t="shared" si="10"/>
        <v>175439.83245179098</v>
      </c>
      <c r="AP22" s="45"/>
      <c r="AQ22" s="45">
        <v>337226.21</v>
      </c>
      <c r="AR22" s="45">
        <v>120653.39</v>
      </c>
      <c r="AT22" s="42">
        <v>2013</v>
      </c>
      <c r="AU22" s="49">
        <v>113.0027</v>
      </c>
      <c r="AV22" s="16">
        <v>2.8597045357315238</v>
      </c>
      <c r="AW22" s="53"/>
      <c r="AX22" s="108"/>
      <c r="AY22" s="109"/>
    </row>
    <row r="23" spans="1:57" s="17" customFormat="1" ht="12" customHeight="1" x14ac:dyDescent="0.25">
      <c r="A23" s="18">
        <v>2014</v>
      </c>
      <c r="B23" s="45">
        <v>357541.40119100001</v>
      </c>
      <c r="C23" s="45">
        <v>275282.46619100001</v>
      </c>
      <c r="D23" s="45"/>
      <c r="E23" s="45">
        <f t="shared" si="0"/>
        <v>306518.51862256875</v>
      </c>
      <c r="F23" s="45">
        <f t="shared" si="1"/>
        <v>235998.33042707411</v>
      </c>
      <c r="G23" s="45"/>
      <c r="H23" s="45">
        <v>223629.18941592</v>
      </c>
      <c r="I23" s="45">
        <v>151548.79980800001</v>
      </c>
      <c r="J23" s="45"/>
      <c r="K23" s="45">
        <f t="shared" si="2"/>
        <v>191716.22539991062</v>
      </c>
      <c r="L23" s="45">
        <f t="shared" si="3"/>
        <v>129922.05507233352</v>
      </c>
      <c r="M23" s="46"/>
      <c r="N23" s="18">
        <v>2014</v>
      </c>
      <c r="O23" s="45">
        <v>53864.947673300005</v>
      </c>
      <c r="P23" s="45">
        <f t="shared" si="4"/>
        <v>46178.159820104498</v>
      </c>
      <c r="Q23" s="45"/>
      <c r="R23" s="45">
        <v>289159.34266246</v>
      </c>
      <c r="S23" s="45">
        <v>206900.40747200002</v>
      </c>
      <c r="T23" s="45"/>
      <c r="U23" s="45">
        <f t="shared" si="5"/>
        <v>247894.90969026284</v>
      </c>
      <c r="V23" s="45">
        <f t="shared" si="6"/>
        <v>177374.72133148779</v>
      </c>
      <c r="W23" s="45"/>
      <c r="X23" s="45">
        <v>155247.13069692001</v>
      </c>
      <c r="Y23" s="45">
        <v>83166.741089000017</v>
      </c>
      <c r="Z23" s="54"/>
      <c r="AA23" s="45">
        <f t="shared" si="7"/>
        <v>133092.6163043243</v>
      </c>
      <c r="AB23" s="45">
        <f t="shared" si="8"/>
        <v>71298.445976747185</v>
      </c>
      <c r="AC23" s="45"/>
      <c r="AD23" s="18">
        <v>2014</v>
      </c>
      <c r="AE23" s="45">
        <v>-49677.431116420004</v>
      </c>
      <c r="AF23" s="45">
        <v>270140.98294145998</v>
      </c>
      <c r="AG23" s="45"/>
      <c r="AH23" s="45">
        <f t="shared" si="11"/>
        <v>-42588.222074582663</v>
      </c>
      <c r="AI23" s="45">
        <f t="shared" si="12"/>
        <v>231590.56163743994</v>
      </c>
      <c r="AJ23" s="45"/>
      <c r="AK23" s="45">
        <v>-73327.431764659996</v>
      </c>
      <c r="AL23" s="45">
        <v>224375.70354275999</v>
      </c>
      <c r="AM23" s="45"/>
      <c r="AN23" s="45">
        <f t="shared" si="9"/>
        <v>-62863.253553381342</v>
      </c>
      <c r="AO23" s="45">
        <f t="shared" si="10"/>
        <v>192356.20836000305</v>
      </c>
      <c r="AP23" s="45"/>
      <c r="AQ23" s="45">
        <v>360839.97</v>
      </c>
      <c r="AR23" s="45">
        <v>120763.04</v>
      </c>
      <c r="AT23" s="42">
        <v>2014</v>
      </c>
      <c r="AU23" s="49">
        <v>116.645938</v>
      </c>
      <c r="AV23" s="16">
        <v>3.2240273904959906</v>
      </c>
      <c r="AW23" s="53"/>
      <c r="AX23" s="108"/>
      <c r="AY23" s="109"/>
    </row>
    <row r="24" spans="1:57" s="17" customFormat="1" ht="12" customHeight="1" x14ac:dyDescent="0.25">
      <c r="A24" s="18">
        <v>2015</v>
      </c>
      <c r="B24" s="45">
        <v>395716.67867599998</v>
      </c>
      <c r="C24" s="45">
        <v>288778.74667600001</v>
      </c>
      <c r="D24" s="45"/>
      <c r="E24" s="45">
        <f t="shared" si="0"/>
        <v>324954.72334465932</v>
      </c>
      <c r="F24" s="45">
        <f t="shared" si="1"/>
        <v>237139.40501039682</v>
      </c>
      <c r="G24" s="45"/>
      <c r="H24" s="45">
        <v>249400.53158216999</v>
      </c>
      <c r="I24" s="45">
        <v>156169.914086</v>
      </c>
      <c r="J24" s="45"/>
      <c r="K24" s="45">
        <f t="shared" si="2"/>
        <v>204802.79227414398</v>
      </c>
      <c r="L24" s="45">
        <f t="shared" si="3"/>
        <v>128243.64996787586</v>
      </c>
      <c r="M24" s="46"/>
      <c r="N24" s="18">
        <v>2015</v>
      </c>
      <c r="O24" s="45">
        <v>51291.413906280002</v>
      </c>
      <c r="P24" s="45">
        <f t="shared" si="4"/>
        <v>42119.496382204161</v>
      </c>
      <c r="Q24" s="45"/>
      <c r="R24" s="45">
        <v>324392.49064509</v>
      </c>
      <c r="S24" s="45">
        <v>217454.55834400002</v>
      </c>
      <c r="T24" s="45"/>
      <c r="U24" s="45">
        <f t="shared" si="5"/>
        <v>266384.70838619577</v>
      </c>
      <c r="V24" s="45">
        <f t="shared" si="6"/>
        <v>178569.38980468418</v>
      </c>
      <c r="W24" s="45"/>
      <c r="X24" s="45">
        <v>178076.34325017</v>
      </c>
      <c r="Y24" s="45">
        <v>84845.725753999999</v>
      </c>
      <c r="Z24" s="54"/>
      <c r="AA24" s="45">
        <f t="shared" si="7"/>
        <v>146232.77706843131</v>
      </c>
      <c r="AB24" s="45">
        <f t="shared" si="8"/>
        <v>69673.634762163172</v>
      </c>
      <c r="AC24" s="45"/>
      <c r="AD24" s="18">
        <v>2015</v>
      </c>
      <c r="AE24" s="45">
        <v>-51714.613673370011</v>
      </c>
      <c r="AF24" s="45">
        <v>303258.83429524</v>
      </c>
      <c r="AG24" s="45"/>
      <c r="AH24" s="45">
        <f t="shared" si="11"/>
        <v>-42467.019675117612</v>
      </c>
      <c r="AI24" s="45">
        <f t="shared" si="12"/>
        <v>249030.1670628328</v>
      </c>
      <c r="AJ24" s="45"/>
      <c r="AK24" s="45">
        <v>-78013.000911459996</v>
      </c>
      <c r="AL24" s="45">
        <v>255471.15731226999</v>
      </c>
      <c r="AM24" s="45"/>
      <c r="AN24" s="45">
        <f t="shared" si="9"/>
        <v>-64062.736029447129</v>
      </c>
      <c r="AO24" s="45">
        <f t="shared" si="10"/>
        <v>209787.87026290569</v>
      </c>
      <c r="AP24" s="45"/>
      <c r="AQ24" s="45">
        <v>309003.71000000002</v>
      </c>
      <c r="AR24" s="45">
        <v>90656.8</v>
      </c>
      <c r="AT24" s="42">
        <v>2015</v>
      </c>
      <c r="AU24" s="49">
        <v>121.775943</v>
      </c>
      <c r="AV24" s="16"/>
      <c r="AW24" s="53"/>
      <c r="AX24" s="108"/>
      <c r="AY24" s="109"/>
      <c r="AZ24" s="53"/>
      <c r="BC24" s="53"/>
    </row>
    <row r="25" spans="1:57" s="17" customFormat="1" ht="12" customHeight="1" x14ac:dyDescent="0.25">
      <c r="A25" s="18">
        <v>2016</v>
      </c>
      <c r="B25" s="45">
        <v>423917.82978460001</v>
      </c>
      <c r="C25" s="45">
        <v>316713.52308700001</v>
      </c>
      <c r="D25" s="45"/>
      <c r="E25" s="45">
        <f>B25/$AU25*100</f>
        <v>337204.77540517342</v>
      </c>
      <c r="F25" s="45">
        <f>C25/$AU25*100</f>
        <v>251929.2771304255</v>
      </c>
      <c r="G25" s="45"/>
      <c r="H25" s="45">
        <v>260385.54042188002</v>
      </c>
      <c r="I25" s="45">
        <v>170210.75314700001</v>
      </c>
      <c r="J25" s="45"/>
      <c r="K25" s="45">
        <f>H25/$AU25*100</f>
        <v>207123.27132201332</v>
      </c>
      <c r="L25" s="45">
        <f>I25/$AU25*100</f>
        <v>135393.87766644161</v>
      </c>
      <c r="M25" s="46"/>
      <c r="N25" s="18">
        <v>2016</v>
      </c>
      <c r="O25" s="45">
        <v>53374.772341700002</v>
      </c>
      <c r="P25" s="45">
        <f>O25/$AU25*100</f>
        <v>42456.879270519057</v>
      </c>
      <c r="Q25" s="45"/>
      <c r="R25" s="45">
        <v>350113.14256960002</v>
      </c>
      <c r="S25" s="45">
        <v>242908.83587200003</v>
      </c>
      <c r="T25" s="45"/>
      <c r="U25" s="45">
        <f>R25/$AU25*100</f>
        <v>278496.95226683357</v>
      </c>
      <c r="V25" s="45">
        <f>S25/$AU25*100</f>
        <v>193221.45399208568</v>
      </c>
      <c r="W25" s="45"/>
      <c r="X25" s="45">
        <v>186580.85320688001</v>
      </c>
      <c r="Y25" s="45">
        <v>96406.065932000012</v>
      </c>
      <c r="Z25" s="54"/>
      <c r="AA25" s="45">
        <f>X25/$AU25*100</f>
        <v>148415.44818367343</v>
      </c>
      <c r="AB25" s="45">
        <f>Y25/$AU25*100</f>
        <v>76686.054528101784</v>
      </c>
      <c r="AC25" s="45"/>
      <c r="AD25" s="18">
        <v>2016</v>
      </c>
      <c r="AE25" s="45">
        <v>-44655.847118799997</v>
      </c>
      <c r="AF25" s="45">
        <v>322762.96982768003</v>
      </c>
      <c r="AG25" s="45"/>
      <c r="AH25" s="45">
        <f>AE25/$AU25*100</f>
        <v>-35521.423823749115</v>
      </c>
      <c r="AI25" s="45">
        <f>AF25/$AU25*100</f>
        <v>256741.30008910378</v>
      </c>
      <c r="AJ25" s="45"/>
      <c r="AK25" s="45">
        <v>-78298.887655760002</v>
      </c>
      <c r="AL25" s="45">
        <v>268660.88513727998</v>
      </c>
      <c r="AM25" s="45"/>
      <c r="AN25" s="45">
        <f>AK25/$AU25*100</f>
        <v>-62282.727857545309</v>
      </c>
      <c r="AO25" s="45">
        <f>AL25/$AU25*100</f>
        <v>213705.88134710878</v>
      </c>
      <c r="AP25" s="45"/>
      <c r="AQ25" s="45">
        <v>416787.20159999997</v>
      </c>
      <c r="AR25" s="110">
        <v>124043.81</v>
      </c>
      <c r="AT25" s="42">
        <v>2016</v>
      </c>
      <c r="AU25" s="49">
        <v>125.71525099999999</v>
      </c>
      <c r="AV25" s="16"/>
      <c r="AW25" s="53"/>
      <c r="AX25" s="108"/>
      <c r="AY25" s="109"/>
    </row>
    <row r="26" spans="1:57" s="17" customFormat="1" ht="4.5" customHeight="1" x14ac:dyDescent="0.15">
      <c r="A26" s="55"/>
      <c r="B26" s="56"/>
      <c r="C26" s="57"/>
      <c r="D26" s="58"/>
      <c r="E26" s="58"/>
      <c r="F26" s="58"/>
      <c r="G26" s="58"/>
      <c r="H26" s="58"/>
      <c r="I26" s="57"/>
      <c r="J26" s="58"/>
      <c r="K26" s="58"/>
      <c r="L26" s="58"/>
      <c r="M26" s="46"/>
      <c r="N26" s="55"/>
      <c r="O26" s="56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9"/>
      <c r="AA26" s="58"/>
      <c r="AB26" s="58"/>
      <c r="AC26" s="58"/>
      <c r="AD26" s="55"/>
      <c r="AE26" s="60"/>
      <c r="AF26" s="57"/>
      <c r="AG26" s="57"/>
      <c r="AH26" s="58"/>
      <c r="AI26" s="58"/>
      <c r="AJ26" s="57"/>
      <c r="AK26" s="57"/>
      <c r="AL26" s="57"/>
      <c r="AM26" s="57"/>
      <c r="AN26" s="58"/>
      <c r="AO26" s="58"/>
      <c r="AP26" s="58"/>
      <c r="AQ26" s="61"/>
      <c r="AR26" s="61"/>
      <c r="AT26" s="42"/>
      <c r="AU26" s="49"/>
      <c r="AV26" s="16"/>
      <c r="AW26" s="53"/>
      <c r="AY26" s="51"/>
    </row>
    <row r="27" spans="1:57" s="17" customFormat="1" ht="11.25" customHeight="1" x14ac:dyDescent="0.15">
      <c r="A27" s="62" t="s">
        <v>27</v>
      </c>
      <c r="B27" s="45"/>
      <c r="C27" s="63"/>
      <c r="D27" s="45"/>
      <c r="E27" s="45"/>
      <c r="F27" s="45"/>
      <c r="G27" s="45"/>
      <c r="H27" s="45"/>
      <c r="I27" s="63"/>
      <c r="J27" s="45"/>
      <c r="K27" s="45"/>
      <c r="L27" s="39" t="s">
        <v>28</v>
      </c>
      <c r="M27" s="46"/>
      <c r="N27" s="64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6"/>
      <c r="AA27" s="65"/>
      <c r="AB27" s="39" t="s">
        <v>28</v>
      </c>
      <c r="AC27" s="65"/>
      <c r="AD27" s="67" t="s">
        <v>32</v>
      </c>
      <c r="AE27" s="68"/>
      <c r="AF27" s="68"/>
      <c r="AG27" s="68"/>
      <c r="AH27" s="68"/>
      <c r="AI27" s="68"/>
      <c r="AJ27" s="69"/>
      <c r="AK27" s="69"/>
      <c r="AL27" s="69"/>
      <c r="AM27" s="69"/>
      <c r="AN27" s="65"/>
      <c r="AO27" s="65"/>
      <c r="AP27" s="65"/>
      <c r="AQ27" s="70"/>
      <c r="AR27" s="70"/>
      <c r="AT27" s="42"/>
      <c r="AU27" s="49"/>
      <c r="AV27" s="16"/>
      <c r="AW27" s="53"/>
      <c r="AY27" s="51"/>
    </row>
    <row r="28" spans="1:57" s="17" customFormat="1" ht="8.25" customHeight="1" x14ac:dyDescent="0.15">
      <c r="A28" s="62"/>
      <c r="B28" s="68"/>
      <c r="C28" s="68"/>
      <c r="D28" s="68"/>
      <c r="E28" s="68"/>
      <c r="F28" s="68"/>
      <c r="G28" s="68"/>
      <c r="H28" s="68"/>
      <c r="I28" s="68"/>
      <c r="J28" s="68"/>
      <c r="K28" s="71"/>
      <c r="L28" s="39"/>
      <c r="M28" s="39"/>
      <c r="N28" s="72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73"/>
      <c r="AB28" s="39"/>
      <c r="AC28" s="39"/>
      <c r="AD28" s="74" t="s">
        <v>29</v>
      </c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75"/>
      <c r="AU28" s="75"/>
      <c r="AV28" s="75"/>
      <c r="AW28" s="68"/>
      <c r="AX28" s="68"/>
      <c r="AY28" s="51"/>
    </row>
    <row r="29" spans="1:57" s="17" customFormat="1" ht="9.9499999999999993" customHeight="1" x14ac:dyDescent="0.25">
      <c r="A29" s="72"/>
      <c r="E29" s="76"/>
      <c r="F29" s="76"/>
      <c r="G29" s="76"/>
      <c r="H29" s="76"/>
      <c r="I29" s="76"/>
      <c r="J29" s="76"/>
      <c r="X29" s="77"/>
      <c r="AD29" s="74"/>
      <c r="AQ29" s="78"/>
      <c r="AR29" s="78"/>
      <c r="AT29" s="15"/>
      <c r="AU29" s="79"/>
      <c r="AV29" s="79"/>
      <c r="AW29" s="80"/>
      <c r="AX29" s="80"/>
      <c r="AY29" s="80"/>
      <c r="AZ29" s="80"/>
      <c r="BA29" s="80"/>
      <c r="BB29" s="80"/>
      <c r="BC29" s="80"/>
      <c r="BD29" s="80"/>
      <c r="BE29" s="80"/>
    </row>
    <row r="30" spans="1:57" s="17" customFormat="1" ht="9.9499999999999993" customHeight="1" x14ac:dyDescent="0.25">
      <c r="A30" s="72"/>
      <c r="E30" s="76"/>
      <c r="F30" s="76"/>
      <c r="G30" s="76"/>
      <c r="H30" s="76"/>
      <c r="I30" s="76"/>
      <c r="J30" s="76"/>
      <c r="X30" s="77"/>
      <c r="AD30" s="74"/>
      <c r="AQ30" s="78"/>
      <c r="AR30" s="78"/>
      <c r="AT30" s="15"/>
      <c r="AU30" s="79"/>
      <c r="AV30" s="79"/>
      <c r="AW30" s="80"/>
      <c r="AX30" s="80"/>
      <c r="AY30" s="80"/>
      <c r="AZ30" s="80"/>
      <c r="BA30" s="80"/>
      <c r="BB30" s="80"/>
      <c r="BC30" s="80"/>
      <c r="BD30" s="80"/>
      <c r="BE30" s="80"/>
    </row>
    <row r="31" spans="1:57" s="17" customFormat="1" ht="10.9" customHeight="1" x14ac:dyDescent="0.2">
      <c r="B31" s="81"/>
      <c r="C31" s="81"/>
      <c r="D31" s="81"/>
      <c r="E31" s="81"/>
      <c r="F31" s="81"/>
      <c r="G31" s="81"/>
      <c r="H31" s="81"/>
      <c r="I31" s="81"/>
      <c r="J31" s="81"/>
      <c r="K31" s="81"/>
      <c r="O31" s="82"/>
      <c r="P31" s="81"/>
      <c r="Q31" s="81"/>
      <c r="R31" s="81"/>
      <c r="S31" s="81"/>
      <c r="T31" s="81"/>
      <c r="U31" s="81"/>
      <c r="V31" s="81"/>
      <c r="W31" s="81"/>
      <c r="X31" s="81"/>
      <c r="Y31" s="81"/>
      <c r="AQ31" s="78"/>
      <c r="AR31" s="78"/>
      <c r="AT31" s="15"/>
      <c r="AU31" s="15"/>
      <c r="AV31" s="16"/>
    </row>
    <row r="32" spans="1:57" ht="12" customHeight="1" x14ac:dyDescent="0.2">
      <c r="B32" s="84"/>
      <c r="C32" s="84"/>
      <c r="D32" s="84"/>
      <c r="E32" s="84"/>
      <c r="F32" s="84"/>
      <c r="G32" s="84"/>
      <c r="H32" s="84"/>
      <c r="I32" s="84"/>
      <c r="J32" s="84"/>
      <c r="K32" s="84"/>
      <c r="AQ32" s="86"/>
      <c r="AR32" s="86"/>
    </row>
    <row r="33" spans="30:46" ht="9" customHeight="1" x14ac:dyDescent="0.25">
      <c r="AD33" s="83"/>
    </row>
    <row r="34" spans="30:46" ht="9.9499999999999993" customHeight="1" x14ac:dyDescent="0.25">
      <c r="AT34" s="87" t="s">
        <v>30</v>
      </c>
    </row>
    <row r="35" spans="30:46" ht="9.9499999999999993" customHeight="1" x14ac:dyDescent="0.25"/>
    <row r="36" spans="30:46" ht="11.25" customHeight="1" x14ac:dyDescent="0.25"/>
    <row r="37" spans="30:46" ht="9" customHeight="1" x14ac:dyDescent="0.25"/>
    <row r="38" spans="30:46" ht="9" customHeight="1" x14ac:dyDescent="0.25"/>
    <row r="39" spans="30:46" ht="9" customHeight="1" x14ac:dyDescent="0.25"/>
    <row r="40" spans="30:46" ht="9" customHeight="1" x14ac:dyDescent="0.25"/>
    <row r="41" spans="30:46" ht="9" customHeight="1" x14ac:dyDescent="0.25"/>
    <row r="42" spans="30:46" ht="9" customHeight="1" x14ac:dyDescent="0.25"/>
    <row r="43" spans="30:46" ht="9" customHeight="1" x14ac:dyDescent="0.25"/>
    <row r="44" spans="30:46" ht="9" customHeight="1" x14ac:dyDescent="0.25"/>
    <row r="45" spans="30:46" ht="9" customHeight="1" x14ac:dyDescent="0.25"/>
    <row r="46" spans="30:46" ht="9" customHeight="1" x14ac:dyDescent="0.25"/>
    <row r="47" spans="30:46" ht="9" customHeight="1" x14ac:dyDescent="0.25"/>
    <row r="48" spans="30:46" ht="9" customHeight="1" x14ac:dyDescent="0.25"/>
    <row r="49" spans="2:35" ht="9" customHeight="1" x14ac:dyDescent="0.25"/>
    <row r="50" spans="2:35" ht="9" customHeight="1" x14ac:dyDescent="0.25"/>
    <row r="51" spans="2:35" ht="9" customHeight="1" x14ac:dyDescent="0.25"/>
    <row r="52" spans="2:35" ht="9" customHeight="1" x14ac:dyDescent="0.25"/>
    <row r="53" spans="2:35" ht="9" customHeight="1" x14ac:dyDescent="0.25"/>
    <row r="54" spans="2:35" ht="9" customHeight="1" x14ac:dyDescent="0.25"/>
    <row r="55" spans="2:35" ht="9" customHeight="1" x14ac:dyDescent="0.25"/>
    <row r="56" spans="2:35" ht="9" customHeight="1" x14ac:dyDescent="0.25"/>
    <row r="57" spans="2:35" x14ac:dyDescent="0.25">
      <c r="AD57" s="83"/>
      <c r="AE57" s="17"/>
    </row>
    <row r="58" spans="2:35" x14ac:dyDescent="0.25">
      <c r="AD58" s="83"/>
      <c r="AE58" s="17"/>
    </row>
    <row r="59" spans="2:35" x14ac:dyDescent="0.25">
      <c r="B59" s="89"/>
      <c r="P59" s="89"/>
      <c r="Q59" s="89"/>
      <c r="R59" s="90"/>
      <c r="AD59" s="91"/>
      <c r="AE59" s="17"/>
      <c r="AF59" s="89"/>
      <c r="AG59" s="89"/>
      <c r="AH59" s="92"/>
    </row>
    <row r="60" spans="2:35" x14ac:dyDescent="0.25">
      <c r="B60" s="89"/>
      <c r="P60" s="89"/>
      <c r="Q60" s="89"/>
      <c r="R60" s="90"/>
      <c r="AD60" s="91"/>
      <c r="AE60" s="17"/>
      <c r="AF60" s="89"/>
      <c r="AG60" s="89"/>
      <c r="AH60" s="92"/>
    </row>
    <row r="61" spans="2:35" ht="12.75" x14ac:dyDescent="0.2">
      <c r="B61" s="93"/>
      <c r="C61" s="93"/>
      <c r="D61" s="93"/>
      <c r="E61" s="93"/>
      <c r="F61" s="93"/>
      <c r="G61" s="93"/>
      <c r="H61" s="93"/>
      <c r="AD61" s="91"/>
      <c r="AE61" s="17"/>
      <c r="AF61" s="89"/>
      <c r="AG61" s="89"/>
      <c r="AH61" s="94"/>
      <c r="AI61" s="95"/>
    </row>
    <row r="62" spans="2:35" ht="12.75" x14ac:dyDescent="0.2">
      <c r="B62" s="93"/>
      <c r="C62" s="93"/>
      <c r="D62" s="93"/>
      <c r="E62" s="93"/>
      <c r="F62" s="93"/>
      <c r="G62" s="93"/>
      <c r="H62" s="93"/>
      <c r="AD62" s="91"/>
      <c r="AE62" s="17"/>
      <c r="AF62" s="89"/>
      <c r="AG62" s="89"/>
      <c r="AH62" s="94"/>
      <c r="AI62" s="95"/>
    </row>
    <row r="63" spans="2:35" ht="12.75" x14ac:dyDescent="0.2">
      <c r="B63" s="93"/>
      <c r="C63" s="93"/>
      <c r="D63" s="93"/>
      <c r="E63" s="93"/>
      <c r="F63" s="93"/>
      <c r="G63" s="93"/>
      <c r="H63" s="93"/>
      <c r="N63" s="83" t="s">
        <v>31</v>
      </c>
      <c r="AD63" s="91"/>
      <c r="AE63" s="17"/>
    </row>
    <row r="64" spans="2:35" ht="12.75" x14ac:dyDescent="0.2">
      <c r="B64" s="93"/>
      <c r="C64" s="93"/>
      <c r="D64" s="93"/>
      <c r="E64" s="93"/>
      <c r="F64" s="93"/>
      <c r="G64" s="93"/>
      <c r="H64" s="93"/>
      <c r="AD64" s="91"/>
      <c r="AE64" s="17"/>
    </row>
    <row r="65" spans="2:48" s="98" customFormat="1" ht="12.75" x14ac:dyDescent="0.2">
      <c r="B65" s="96">
        <f>+A7</f>
        <v>1998</v>
      </c>
      <c r="C65" s="97">
        <f>+E7/1000</f>
        <v>60.312980841557582</v>
      </c>
      <c r="D65" s="96"/>
      <c r="E65" s="96"/>
      <c r="F65" s="96"/>
      <c r="G65" s="96"/>
      <c r="H65" s="96"/>
      <c r="P65" s="99">
        <f>+N7</f>
        <v>1998</v>
      </c>
      <c r="Q65" s="99"/>
      <c r="R65" s="100">
        <f>+U7/1000</f>
        <v>51.768687327946814</v>
      </c>
      <c r="S65" s="101"/>
      <c r="AD65" s="102"/>
      <c r="AF65" s="103">
        <f>+AD7</f>
        <v>1998</v>
      </c>
      <c r="AG65" s="99"/>
      <c r="AH65" s="104">
        <f>+AQ7/1000</f>
        <v>6.5101000000000004</v>
      </c>
      <c r="AI65" s="105"/>
      <c r="AT65" s="106"/>
      <c r="AU65" s="106"/>
      <c r="AV65" s="107"/>
    </row>
    <row r="66" spans="2:48" s="98" customFormat="1" ht="12.75" x14ac:dyDescent="0.2">
      <c r="B66" s="96">
        <f t="shared" ref="B66:B82" si="13">+A8</f>
        <v>1999</v>
      </c>
      <c r="C66" s="97">
        <f t="shared" ref="C66:C82" si="14">+E8/1000</f>
        <v>67.679181471200309</v>
      </c>
      <c r="D66" s="96"/>
      <c r="E66" s="96"/>
      <c r="F66" s="96"/>
      <c r="G66" s="96"/>
      <c r="H66" s="96"/>
      <c r="P66" s="99">
        <f t="shared" ref="P66:P82" si="15">+N8</f>
        <v>1999</v>
      </c>
      <c r="Q66" s="99"/>
      <c r="R66" s="100">
        <f t="shared" ref="R66:R82" si="16">+U8/1000</f>
        <v>58.388503212552102</v>
      </c>
      <c r="S66" s="101"/>
      <c r="AD66" s="102"/>
      <c r="AF66" s="103">
        <f t="shared" ref="AF66:AF82" si="17">+AD8</f>
        <v>1999</v>
      </c>
      <c r="AG66" s="99"/>
      <c r="AH66" s="104">
        <f t="shared" ref="AH66:AH82" si="18">+AQ8/1000</f>
        <v>4.4287000000000001</v>
      </c>
      <c r="AI66" s="105"/>
      <c r="AT66" s="106"/>
      <c r="AU66" s="106"/>
      <c r="AV66" s="107"/>
    </row>
    <row r="67" spans="2:48" s="98" customFormat="1" ht="12.75" x14ac:dyDescent="0.2">
      <c r="B67" s="96">
        <f t="shared" si="13"/>
        <v>2000</v>
      </c>
      <c r="C67" s="97">
        <f t="shared" si="14"/>
        <v>68.028173534665044</v>
      </c>
      <c r="D67" s="96"/>
      <c r="E67" s="96"/>
      <c r="F67" s="96"/>
      <c r="G67" s="96"/>
      <c r="H67" s="96"/>
      <c r="P67" s="99">
        <f t="shared" si="15"/>
        <v>2000</v>
      </c>
      <c r="Q67" s="99"/>
      <c r="R67" s="100">
        <f t="shared" si="16"/>
        <v>59.346101546249038</v>
      </c>
      <c r="S67" s="101"/>
      <c r="AD67" s="102"/>
      <c r="AF67" s="103">
        <f t="shared" si="17"/>
        <v>2000</v>
      </c>
      <c r="AG67" s="99"/>
      <c r="AH67" s="104">
        <f t="shared" si="18"/>
        <v>37.251199999999997</v>
      </c>
      <c r="AI67" s="105"/>
      <c r="AT67" s="106"/>
      <c r="AU67" s="106"/>
      <c r="AV67" s="107"/>
    </row>
    <row r="68" spans="2:48" s="98" customFormat="1" ht="12.75" x14ac:dyDescent="0.2">
      <c r="B68" s="96">
        <f t="shared" si="13"/>
        <v>2001</v>
      </c>
      <c r="C68" s="97">
        <f t="shared" si="14"/>
        <v>71.495418628213386</v>
      </c>
      <c r="D68" s="96"/>
      <c r="E68" s="96"/>
      <c r="F68" s="96"/>
      <c r="G68" s="96"/>
      <c r="H68" s="96"/>
      <c r="P68" s="99">
        <f t="shared" si="15"/>
        <v>2001</v>
      </c>
      <c r="Q68" s="99"/>
      <c r="R68" s="100">
        <f t="shared" si="16"/>
        <v>62.309153666692005</v>
      </c>
      <c r="S68" s="101"/>
      <c r="AD68" s="102"/>
      <c r="AF68" s="103">
        <f t="shared" si="17"/>
        <v>2001</v>
      </c>
      <c r="AH68" s="104">
        <f t="shared" si="18"/>
        <v>37.38373</v>
      </c>
      <c r="AI68" s="105"/>
      <c r="AT68" s="106"/>
      <c r="AU68" s="106"/>
      <c r="AV68" s="107"/>
    </row>
    <row r="69" spans="2:48" s="98" customFormat="1" ht="12.75" x14ac:dyDescent="0.2">
      <c r="B69" s="96">
        <f t="shared" si="13"/>
        <v>2002</v>
      </c>
      <c r="C69" s="97">
        <f t="shared" si="14"/>
        <v>78.024819481498668</v>
      </c>
      <c r="D69" s="96"/>
      <c r="E69" s="96"/>
      <c r="F69" s="96"/>
      <c r="G69" s="96"/>
      <c r="H69" s="96"/>
      <c r="P69" s="99">
        <f t="shared" si="15"/>
        <v>2002</v>
      </c>
      <c r="Q69" s="99"/>
      <c r="R69" s="100">
        <f t="shared" si="16"/>
        <v>68.144741039322582</v>
      </c>
      <c r="S69" s="101"/>
      <c r="AD69" s="102"/>
      <c r="AF69" s="103">
        <f t="shared" si="17"/>
        <v>2002</v>
      </c>
      <c r="AH69" s="104">
        <f t="shared" si="18"/>
        <v>44.106569999999998</v>
      </c>
      <c r="AI69" s="105"/>
      <c r="AT69" s="106"/>
      <c r="AU69" s="106"/>
      <c r="AV69" s="107"/>
    </row>
    <row r="70" spans="2:48" s="98" customFormat="1" ht="12.75" x14ac:dyDescent="0.2">
      <c r="B70" s="96">
        <f t="shared" si="13"/>
        <v>2003</v>
      </c>
      <c r="C70" s="97">
        <f t="shared" si="14"/>
        <v>85.814990355729734</v>
      </c>
      <c r="D70" s="96"/>
      <c r="E70" s="96"/>
      <c r="F70" s="96"/>
      <c r="G70" s="96"/>
      <c r="H70" s="96"/>
      <c r="P70" s="99">
        <f t="shared" si="15"/>
        <v>2003</v>
      </c>
      <c r="R70" s="100">
        <f t="shared" si="16"/>
        <v>74.836517828930923</v>
      </c>
      <c r="S70" s="101"/>
      <c r="AD70" s="102"/>
      <c r="AF70" s="103">
        <f t="shared" si="17"/>
        <v>2003</v>
      </c>
      <c r="AH70" s="104">
        <f t="shared" si="18"/>
        <v>55.883150000000001</v>
      </c>
      <c r="AI70" s="105"/>
      <c r="AT70" s="106"/>
      <c r="AU70" s="106"/>
      <c r="AV70" s="107"/>
    </row>
    <row r="71" spans="2:48" s="98" customFormat="1" ht="12.75" x14ac:dyDescent="0.2">
      <c r="B71" s="96">
        <f t="shared" si="13"/>
        <v>2004</v>
      </c>
      <c r="C71" s="97">
        <f t="shared" si="14"/>
        <v>93.405493897080774</v>
      </c>
      <c r="D71" s="96"/>
      <c r="E71" s="96"/>
      <c r="F71" s="96"/>
      <c r="G71" s="96"/>
      <c r="H71" s="96"/>
      <c r="P71" s="99">
        <f t="shared" si="15"/>
        <v>2004</v>
      </c>
      <c r="R71" s="100">
        <f t="shared" si="16"/>
        <v>79.25526394782716</v>
      </c>
      <c r="S71" s="101"/>
      <c r="AD71" s="102"/>
      <c r="AF71" s="103">
        <f t="shared" si="17"/>
        <v>2004</v>
      </c>
      <c r="AH71" s="104">
        <f t="shared" si="18"/>
        <v>66.32602</v>
      </c>
      <c r="AI71" s="105"/>
      <c r="AT71" s="106"/>
      <c r="AU71" s="106"/>
      <c r="AV71" s="107"/>
    </row>
    <row r="72" spans="2:48" s="98" customFormat="1" ht="12.75" x14ac:dyDescent="0.2">
      <c r="B72" s="96">
        <f t="shared" si="13"/>
        <v>2005</v>
      </c>
      <c r="C72" s="97">
        <f t="shared" si="14"/>
        <v>113.192092912654</v>
      </c>
      <c r="D72" s="96"/>
      <c r="E72" s="96"/>
      <c r="F72" s="96"/>
      <c r="G72" s="96"/>
      <c r="H72" s="96"/>
      <c r="P72" s="99">
        <f t="shared" si="15"/>
        <v>2005</v>
      </c>
      <c r="R72" s="100">
        <f t="shared" si="16"/>
        <v>95.804749539802401</v>
      </c>
      <c r="S72" s="101"/>
      <c r="AD72" s="102"/>
      <c r="AF72" s="103">
        <f t="shared" si="17"/>
        <v>2005</v>
      </c>
      <c r="AH72" s="104">
        <f t="shared" si="18"/>
        <v>124.06152</v>
      </c>
      <c r="AI72" s="105"/>
      <c r="AT72" s="106"/>
      <c r="AU72" s="106"/>
      <c r="AV72" s="107"/>
    </row>
    <row r="73" spans="2:48" s="98" customFormat="1" ht="12.75" x14ac:dyDescent="0.2">
      <c r="B73" s="96">
        <f t="shared" si="13"/>
        <v>2006</v>
      </c>
      <c r="C73" s="97">
        <f t="shared" si="14"/>
        <v>135.98328389404026</v>
      </c>
      <c r="D73" s="96"/>
      <c r="E73" s="96"/>
      <c r="F73" s="96"/>
      <c r="G73" s="96"/>
      <c r="H73" s="96"/>
      <c r="P73" s="99">
        <f t="shared" si="15"/>
        <v>2006</v>
      </c>
      <c r="R73" s="100">
        <f t="shared" si="16"/>
        <v>114.92158591658104</v>
      </c>
      <c r="S73" s="101"/>
      <c r="AD73" s="102"/>
      <c r="AF73" s="103">
        <f t="shared" si="17"/>
        <v>2006</v>
      </c>
      <c r="AH73" s="104">
        <f t="shared" si="18"/>
        <v>192.364</v>
      </c>
      <c r="AI73" s="105"/>
      <c r="AT73" s="106"/>
      <c r="AU73" s="106"/>
      <c r="AV73" s="107"/>
    </row>
    <row r="74" spans="2:48" s="98" customFormat="1" ht="12.75" x14ac:dyDescent="0.2">
      <c r="B74" s="96">
        <f t="shared" si="13"/>
        <v>2007</v>
      </c>
      <c r="C74" s="97">
        <f t="shared" si="14"/>
        <v>168.47176066608853</v>
      </c>
      <c r="D74" s="96"/>
      <c r="E74" s="96"/>
      <c r="F74" s="96"/>
      <c r="G74" s="96"/>
      <c r="H74" s="96"/>
      <c r="P74" s="99">
        <f t="shared" si="15"/>
        <v>2007</v>
      </c>
      <c r="R74" s="100">
        <f t="shared" si="16"/>
        <v>142.33140624052152</v>
      </c>
      <c r="S74" s="101"/>
      <c r="AD74" s="102"/>
      <c r="AF74" s="103">
        <f t="shared" si="17"/>
        <v>2007</v>
      </c>
      <c r="AH74" s="104">
        <f t="shared" si="18"/>
        <v>324.11803999999995</v>
      </c>
      <c r="AI74" s="105"/>
      <c r="AT74" s="106"/>
      <c r="AU74" s="106"/>
      <c r="AV74" s="107"/>
    </row>
    <row r="75" spans="2:48" s="98" customFormat="1" ht="12.75" x14ac:dyDescent="0.2">
      <c r="B75" s="96">
        <f t="shared" si="13"/>
        <v>2008</v>
      </c>
      <c r="C75" s="97">
        <f t="shared" si="14"/>
        <v>164.21437850721011</v>
      </c>
      <c r="D75" s="96"/>
      <c r="E75" s="96"/>
      <c r="F75" s="96"/>
      <c r="G75" s="96"/>
      <c r="H75" s="96"/>
      <c r="P75" s="99">
        <f t="shared" si="15"/>
        <v>2008</v>
      </c>
      <c r="R75" s="100">
        <f t="shared" si="16"/>
        <v>135.24372549899863</v>
      </c>
      <c r="S75" s="101"/>
      <c r="AD75" s="102"/>
      <c r="AF75" s="103">
        <f t="shared" si="17"/>
        <v>2008</v>
      </c>
      <c r="AH75" s="104">
        <f t="shared" si="18"/>
        <v>179.163033856</v>
      </c>
      <c r="AI75" s="105"/>
      <c r="AT75" s="106"/>
      <c r="AU75" s="106"/>
      <c r="AV75" s="107"/>
    </row>
    <row r="76" spans="2:48" s="98" customFormat="1" ht="12.75" x14ac:dyDescent="0.2">
      <c r="B76" s="96">
        <f t="shared" si="13"/>
        <v>2009</v>
      </c>
      <c r="C76" s="97">
        <f t="shared" si="14"/>
        <v>195.40623728910643</v>
      </c>
      <c r="D76" s="96"/>
      <c r="E76" s="96"/>
      <c r="F76" s="96"/>
      <c r="G76" s="96"/>
      <c r="H76" s="96"/>
      <c r="P76" s="99">
        <f t="shared" si="15"/>
        <v>2009</v>
      </c>
      <c r="R76" s="100">
        <f t="shared" si="16"/>
        <v>162.2944227973228</v>
      </c>
      <c r="S76" s="101"/>
      <c r="AD76" s="102"/>
      <c r="AF76" s="103">
        <f t="shared" si="17"/>
        <v>2009</v>
      </c>
      <c r="AH76" s="104">
        <f t="shared" si="18"/>
        <v>310.11642214699998</v>
      </c>
      <c r="AI76" s="105"/>
      <c r="AT76" s="106"/>
      <c r="AU76" s="106"/>
      <c r="AV76" s="107"/>
    </row>
    <row r="77" spans="2:48" s="98" customFormat="1" ht="12.75" x14ac:dyDescent="0.2">
      <c r="B77" s="96">
        <f t="shared" si="13"/>
        <v>2010</v>
      </c>
      <c r="C77" s="97">
        <f t="shared" si="14"/>
        <v>235.12511160716596</v>
      </c>
      <c r="D77" s="96"/>
      <c r="E77" s="96"/>
      <c r="F77" s="96"/>
      <c r="G77" s="96"/>
      <c r="H77" s="96"/>
      <c r="P77" s="99">
        <f t="shared" si="15"/>
        <v>2010</v>
      </c>
      <c r="R77" s="100">
        <f t="shared" si="16"/>
        <v>193.38593724846257</v>
      </c>
      <c r="S77" s="101"/>
      <c r="AD77" s="102"/>
      <c r="AF77" s="103">
        <f t="shared" si="17"/>
        <v>2010</v>
      </c>
      <c r="AH77" s="104">
        <f t="shared" si="18"/>
        <v>451.79621999999995</v>
      </c>
      <c r="AI77" s="105"/>
      <c r="AT77" s="106"/>
      <c r="AU77" s="106"/>
      <c r="AV77" s="107"/>
    </row>
    <row r="78" spans="2:48" s="98" customFormat="1" ht="12.75" x14ac:dyDescent="0.2">
      <c r="B78" s="96">
        <f t="shared" si="13"/>
        <v>2011</v>
      </c>
      <c r="C78" s="97">
        <f t="shared" si="14"/>
        <v>236.87749837085559</v>
      </c>
      <c r="D78" s="96"/>
      <c r="E78" s="96"/>
      <c r="F78" s="96"/>
      <c r="G78" s="96"/>
      <c r="H78" s="96"/>
      <c r="P78" s="99">
        <f t="shared" si="15"/>
        <v>2011</v>
      </c>
      <c r="R78" s="100">
        <f t="shared" si="16"/>
        <v>191.31233859491431</v>
      </c>
      <c r="S78" s="101"/>
      <c r="AD78" s="102"/>
      <c r="AF78" s="103">
        <f t="shared" si="17"/>
        <v>2011</v>
      </c>
      <c r="AH78" s="104">
        <f t="shared" si="18"/>
        <v>327.82321999999999</v>
      </c>
      <c r="AI78" s="105"/>
      <c r="AT78" s="106"/>
      <c r="AU78" s="106"/>
      <c r="AV78" s="107"/>
    </row>
    <row r="79" spans="2:48" s="98" customFormat="1" ht="12.75" x14ac:dyDescent="0.2">
      <c r="B79" s="96">
        <f t="shared" si="13"/>
        <v>2012</v>
      </c>
      <c r="C79" s="97">
        <f t="shared" si="14"/>
        <v>266.80711523224795</v>
      </c>
      <c r="P79" s="99">
        <f t="shared" si="15"/>
        <v>2012</v>
      </c>
      <c r="R79" s="100">
        <f t="shared" si="16"/>
        <v>214.69893057254166</v>
      </c>
      <c r="S79" s="101"/>
      <c r="AD79" s="102"/>
      <c r="AF79" s="103">
        <f t="shared" si="17"/>
        <v>2012</v>
      </c>
      <c r="AH79" s="104">
        <f t="shared" si="18"/>
        <v>391.18069000000003</v>
      </c>
      <c r="AI79" s="105"/>
      <c r="AT79" s="106"/>
      <c r="AU79" s="106"/>
      <c r="AV79" s="107"/>
    </row>
    <row r="80" spans="2:48" s="98" customFormat="1" ht="12.75" x14ac:dyDescent="0.2">
      <c r="B80" s="96">
        <f t="shared" si="13"/>
        <v>2013</v>
      </c>
      <c r="C80" s="97">
        <f t="shared" si="14"/>
        <v>286.5457445945982</v>
      </c>
      <c r="P80" s="99">
        <f t="shared" si="15"/>
        <v>2013</v>
      </c>
      <c r="R80" s="100">
        <f t="shared" si="16"/>
        <v>231.47729569204984</v>
      </c>
      <c r="S80" s="101"/>
      <c r="AD80" s="102"/>
      <c r="AF80" s="103">
        <f t="shared" si="17"/>
        <v>2013</v>
      </c>
      <c r="AH80" s="104">
        <f t="shared" si="18"/>
        <v>337.22621000000004</v>
      </c>
      <c r="AT80" s="106"/>
      <c r="AU80" s="106"/>
      <c r="AV80" s="107"/>
    </row>
    <row r="81" spans="2:48" s="98" customFormat="1" ht="12.75" x14ac:dyDescent="0.2">
      <c r="B81" s="96">
        <f t="shared" si="13"/>
        <v>2014</v>
      </c>
      <c r="C81" s="97">
        <f t="shared" si="14"/>
        <v>306.51851862256876</v>
      </c>
      <c r="P81" s="99">
        <f t="shared" si="15"/>
        <v>2014</v>
      </c>
      <c r="R81" s="100">
        <f t="shared" si="16"/>
        <v>247.89490969026284</v>
      </c>
      <c r="S81" s="101"/>
      <c r="AD81" s="102"/>
      <c r="AF81" s="103">
        <f t="shared" si="17"/>
        <v>2014</v>
      </c>
      <c r="AH81" s="104">
        <f t="shared" si="18"/>
        <v>360.83996999999999</v>
      </c>
      <c r="AT81" s="106"/>
      <c r="AU81" s="106"/>
      <c r="AV81" s="107"/>
    </row>
    <row r="82" spans="2:48" s="98" customFormat="1" ht="12.75" x14ac:dyDescent="0.2">
      <c r="B82" s="96">
        <f t="shared" si="13"/>
        <v>2015</v>
      </c>
      <c r="C82" s="97">
        <f t="shared" si="14"/>
        <v>324.95472334465933</v>
      </c>
      <c r="P82" s="99">
        <f t="shared" si="15"/>
        <v>2015</v>
      </c>
      <c r="R82" s="100">
        <f t="shared" si="16"/>
        <v>266.38470838619577</v>
      </c>
      <c r="AD82" s="102"/>
      <c r="AF82" s="103">
        <f t="shared" si="17"/>
        <v>2015</v>
      </c>
      <c r="AH82" s="104">
        <f t="shared" si="18"/>
        <v>309.00371000000001</v>
      </c>
      <c r="AT82" s="106"/>
      <c r="AU82" s="106"/>
      <c r="AV82" s="107"/>
    </row>
    <row r="83" spans="2:48" s="98" customFormat="1" ht="12.75" x14ac:dyDescent="0.2">
      <c r="B83" s="96">
        <f t="shared" ref="B83" si="19">+A25</f>
        <v>2016</v>
      </c>
      <c r="C83" s="97">
        <f t="shared" ref="C83" si="20">+E25/1000</f>
        <v>337.20477540517345</v>
      </c>
      <c r="P83" s="99">
        <f t="shared" ref="P83" si="21">+N25</f>
        <v>2016</v>
      </c>
      <c r="R83" s="100">
        <f t="shared" ref="R83" si="22">+U25/1000</f>
        <v>278.49695226683355</v>
      </c>
      <c r="AD83" s="102"/>
      <c r="AF83" s="103">
        <f t="shared" ref="AF83" si="23">+AD25</f>
        <v>2016</v>
      </c>
      <c r="AH83" s="104">
        <f t="shared" ref="AH83" si="24">+AQ25/1000</f>
        <v>416.78720159999995</v>
      </c>
      <c r="AT83" s="106"/>
      <c r="AU83" s="106"/>
      <c r="AV83" s="107"/>
    </row>
    <row r="84" spans="2:48" ht="12.75" x14ac:dyDescent="0.2">
      <c r="B84" s="93"/>
    </row>
    <row r="85" spans="2:48" ht="12.75" x14ac:dyDescent="0.2">
      <c r="B85" s="93"/>
    </row>
    <row r="86" spans="2:48" ht="12.75" x14ac:dyDescent="0.2">
      <c r="B86" s="93"/>
    </row>
    <row r="87" spans="2:48" ht="12.75" x14ac:dyDescent="0.2">
      <c r="B87" s="93"/>
    </row>
  </sheetData>
  <mergeCells count="19">
    <mergeCell ref="X3:AB3"/>
    <mergeCell ref="AK3:AO4"/>
    <mergeCell ref="X4:AB4"/>
    <mergeCell ref="B5:C5"/>
    <mergeCell ref="E5:F5"/>
    <mergeCell ref="H5:I5"/>
    <mergeCell ref="K5:L5"/>
    <mergeCell ref="O5:O6"/>
    <mergeCell ref="P5:P6"/>
    <mergeCell ref="R5:S5"/>
    <mergeCell ref="AN5:AO5"/>
    <mergeCell ref="AQ5:AQ6"/>
    <mergeCell ref="AR5:AR6"/>
    <mergeCell ref="U5:V5"/>
    <mergeCell ref="X5:Y5"/>
    <mergeCell ref="AA5:AB5"/>
    <mergeCell ref="AE5:AF5"/>
    <mergeCell ref="AH5:AI5"/>
    <mergeCell ref="AK5:AL5"/>
  </mergeCells>
  <printOptions horizontalCentered="1" verticalCentered="1"/>
  <pageMargins left="1.5748031496062993" right="1.5748031496062993" top="1.9685039370078741" bottom="1.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23.01</vt:lpstr>
      <vt:lpstr>'23.01'!Área_de_impresión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Guido Trujillo Valdiviezo</cp:lastModifiedBy>
  <cp:lastPrinted>2017-06-13T15:26:05Z</cp:lastPrinted>
  <dcterms:created xsi:type="dcterms:W3CDTF">2016-05-20T23:25:08Z</dcterms:created>
  <dcterms:modified xsi:type="dcterms:W3CDTF">2017-09-25T21:13:57Z</dcterms:modified>
</cp:coreProperties>
</file>