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068" yWindow="-12" windowWidth="10104" windowHeight="9348" tabRatio="421"/>
  </bookViews>
  <sheets>
    <sheet name="20.22 " sheetId="2" r:id="rId1"/>
  </sheets>
  <definedNames>
    <definedName name="_xlnm.Print_Area" localSheetId="0">'20.22 '!$A$1:$V$36</definedName>
  </definedNames>
  <calcPr calcId="145621" iterate="1"/>
</workbook>
</file>

<file path=xl/calcChain.xml><?xml version="1.0" encoding="utf-8"?>
<calcChain xmlns="http://schemas.openxmlformats.org/spreadsheetml/2006/main">
  <c r="Q10" i="2" l="1"/>
  <c r="Q13" i="2"/>
  <c r="Q11" i="2"/>
  <c r="Q21" i="2" l="1"/>
  <c r="Q15" i="2"/>
  <c r="Q14" i="2"/>
  <c r="Q12" i="2"/>
  <c r="U23" i="2"/>
  <c r="U22" i="2" s="1"/>
  <c r="S23" i="2"/>
  <c r="Q23" i="2" s="1"/>
  <c r="Q30" i="2"/>
  <c r="S29" i="2"/>
  <c r="Q29" i="2" s="1"/>
  <c r="V17" i="2"/>
  <c r="U17" i="2"/>
  <c r="R17" i="2"/>
  <c r="S17" i="2"/>
  <c r="Q22" i="2" l="1"/>
  <c r="Q17" i="2"/>
  <c r="S22" i="2"/>
  <c r="Q20" i="2"/>
  <c r="Q28" i="2" l="1"/>
  <c r="Q26" i="2"/>
  <c r="Q19" i="2"/>
  <c r="Q27" i="2"/>
  <c r="Q24" i="2"/>
  <c r="Q18" i="2"/>
  <c r="Q9" i="2"/>
</calcChain>
</file>

<file path=xl/sharedStrings.xml><?xml version="1.0" encoding="utf-8"?>
<sst xmlns="http://schemas.openxmlformats.org/spreadsheetml/2006/main" count="85" uniqueCount="35">
  <si>
    <t xml:space="preserve">           (Toneladas métricas)</t>
  </si>
  <si>
    <t>Total</t>
  </si>
  <si>
    <t xml:space="preserve">  Marítimo</t>
  </si>
  <si>
    <t xml:space="preserve">    Paita </t>
  </si>
  <si>
    <t xml:space="preserve">    Salaverry </t>
  </si>
  <si>
    <t xml:space="preserve">    Matarani</t>
  </si>
  <si>
    <t xml:space="preserve">    Ilo </t>
  </si>
  <si>
    <t xml:space="preserve">    MASP Arica </t>
  </si>
  <si>
    <t xml:space="preserve">  Fluvial</t>
  </si>
  <si>
    <t xml:space="preserve">    Chicama </t>
  </si>
  <si>
    <t xml:space="preserve">    Chimbote </t>
  </si>
  <si>
    <t xml:space="preserve">    Supe</t>
  </si>
  <si>
    <t xml:space="preserve">    Huacho </t>
  </si>
  <si>
    <t xml:space="preserve">    Puerto Maldonado</t>
  </si>
  <si>
    <t xml:space="preserve">Total </t>
  </si>
  <si>
    <t>Puertos de alcance nacional</t>
  </si>
  <si>
    <t>Puertos de alcance regional</t>
  </si>
  <si>
    <t>-</t>
  </si>
  <si>
    <t>Tipo de                                     operación</t>
  </si>
  <si>
    <t>Granel                                                                sólido</t>
  </si>
  <si>
    <t>1/ APM Terminals, DP World Callao, Transportadora Callao.</t>
  </si>
  <si>
    <t xml:space="preserve">    Callao 1/</t>
  </si>
  <si>
    <t xml:space="preserve">    General San Martin 2/</t>
  </si>
  <si>
    <t>MASP = Malecón de Atraque al Servicio del Perú.</t>
  </si>
  <si>
    <t>TEU = Twenty Equivalent Unit (número de contenedores).</t>
  </si>
  <si>
    <t xml:space="preserve">    Iquitos</t>
  </si>
  <si>
    <t xml:space="preserve">    Yurimaguas</t>
  </si>
  <si>
    <t xml:space="preserve">    Pucallpa </t>
  </si>
  <si>
    <t>20.22  MOVIMIENTO DE CARGA EN LOS TERMINALES PORTUARIOS DE USO PÚBLICO, SEGÚN TERMINAL PORTUARIO, 2016</t>
  </si>
  <si>
    <t>2/ TP General San Martin - Consorcio Paracas  inició operaciones el 22-08-2014.</t>
  </si>
  <si>
    <t>Granel                Líquido</t>
  </si>
  <si>
    <t>Carga                Rodante</t>
  </si>
  <si>
    <t xml:space="preserve">Fuente: Autoridad Portuaria Nacional - Área de Estadísticas . </t>
  </si>
  <si>
    <t>Mercancía        Contene-                 dorizada</t>
  </si>
  <si>
    <t xml:space="preserve">Mercancía                no contene-                              dorizada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</si>
</sst>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8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i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i/>
      <sz val="6"/>
      <name val="Arial Narrow"/>
      <family val="2"/>
    </font>
    <font>
      <sz val="8"/>
      <name val="Arial Narrow"/>
      <family val="2"/>
    </font>
    <font>
      <sz val="10"/>
      <name val="Helv"/>
    </font>
    <font>
      <b/>
      <sz val="6"/>
      <color theme="0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52">
    <xf numFmtId="0" fontId="0" fillId="0" borderId="0" xfId="0"/>
    <xf numFmtId="3" fontId="4" fillId="0" borderId="0" xfId="3" applyNumberFormat="1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4" fillId="0" borderId="0" xfId="3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" fillId="0" borderId="0" xfId="3" quotePrefix="1" applyFont="1" applyFill="1" applyBorder="1" applyAlignment="1" applyProtection="1">
      <alignment horizontal="left" vertical="center"/>
    </xf>
    <xf numFmtId="0" fontId="3" fillId="0" borderId="0" xfId="3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0" fontId="6" fillId="0" borderId="0" xfId="2" applyFont="1" applyFill="1" applyBorder="1" applyAlignment="1">
      <alignment vertical="center"/>
    </xf>
    <xf numFmtId="0" fontId="11" fillId="0" borderId="0" xfId="2" applyFont="1" applyFill="1" applyBorder="1" applyAlignment="1" applyProtection="1">
      <alignment horizontal="left"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64" fontId="13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>
      <alignment vertical="center"/>
    </xf>
    <xf numFmtId="0" fontId="6" fillId="0" borderId="0" xfId="0" applyFont="1" applyAlignment="1">
      <alignment horizontal="justify" vertical="top" wrapText="1"/>
    </xf>
    <xf numFmtId="164" fontId="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64" fontId="1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5" fillId="0" borderId="2" xfId="3" applyFont="1" applyFill="1" applyBorder="1" applyAlignment="1" applyProtection="1">
      <alignment horizontal="left" vertical="center"/>
    </xf>
    <xf numFmtId="164" fontId="15" fillId="0" borderId="3" xfId="1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4" fillId="0" borderId="1" xfId="3" applyFont="1" applyFill="1" applyBorder="1" applyAlignment="1" applyProtection="1">
      <alignment horizontal="left" vertical="center"/>
    </xf>
    <xf numFmtId="164" fontId="14" fillId="0" borderId="0" xfId="1" applyNumberFormat="1" applyFont="1" applyFill="1" applyBorder="1" applyAlignment="1" applyProtection="1">
      <alignment horizontal="right" vertical="center"/>
    </xf>
    <xf numFmtId="0" fontId="14" fillId="2" borderId="1" xfId="3" applyFont="1" applyFill="1" applyBorder="1" applyAlignment="1" applyProtection="1">
      <alignment horizontal="left" vertical="center"/>
    </xf>
    <xf numFmtId="164" fontId="14" fillId="2" borderId="0" xfId="1" applyNumberFormat="1" applyFont="1" applyFill="1" applyBorder="1" applyAlignment="1" applyProtection="1">
      <alignment horizontal="right" vertical="center"/>
    </xf>
    <xf numFmtId="0" fontId="16" fillId="0" borderId="1" xfId="3" applyFont="1" applyFill="1" applyBorder="1" applyAlignment="1" applyProtection="1">
      <alignment horizontal="left" vertical="center"/>
    </xf>
    <xf numFmtId="0" fontId="7" fillId="0" borderId="5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right" vertical="center" wrapText="1"/>
    </xf>
    <xf numFmtId="0" fontId="7" fillId="0" borderId="1" xfId="3" applyFont="1" applyFill="1" applyBorder="1" applyAlignment="1" applyProtection="1">
      <alignment horizontal="left" vertical="center"/>
    </xf>
    <xf numFmtId="164" fontId="7" fillId="0" borderId="0" xfId="3" applyNumberFormat="1" applyFont="1" applyFill="1" applyBorder="1" applyAlignment="1" applyProtection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164" fontId="7" fillId="0" borderId="3" xfId="1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64" fontId="16" fillId="0" borderId="0" xfId="3" applyNumberFormat="1" applyFont="1" applyFill="1" applyBorder="1" applyAlignment="1" applyProtection="1">
      <alignment horizontal="right" vertical="center"/>
    </xf>
    <xf numFmtId="164" fontId="16" fillId="0" borderId="0" xfId="1" applyNumberFormat="1" applyFont="1" applyFill="1" applyBorder="1" applyAlignment="1" applyProtection="1">
      <alignment horizontal="right" vertical="center"/>
    </xf>
    <xf numFmtId="164" fontId="14" fillId="0" borderId="0" xfId="3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_IEC17004" xfId="1"/>
    <cellStyle name="Normal_IEC17009" xfId="2"/>
    <cellStyle name="Normal_IEC17011" xfId="3"/>
    <cellStyle name="Normal_IEC17012" xfId="4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showGridLines="0" tabSelected="1" view="pageBreakPreview" zoomScale="160" zoomScaleNormal="140" zoomScaleSheetLayoutView="160" workbookViewId="0">
      <selection activeCell="W6" sqref="W6"/>
    </sheetView>
  </sheetViews>
  <sheetFormatPr baseColWidth="10" defaultColWidth="8.33203125" defaultRowHeight="12.6" customHeight="1" x14ac:dyDescent="0.25"/>
  <cols>
    <col min="1" max="1" width="17.6640625" style="3" customWidth="1"/>
    <col min="2" max="11" width="8.33203125" style="3" hidden="1" customWidth="1"/>
    <col min="12" max="12" width="8.33203125" style="6" hidden="1" customWidth="1"/>
    <col min="13" max="13" width="13.33203125" style="6" hidden="1" customWidth="1"/>
    <col min="14" max="16" width="8.33203125" style="6" hidden="1" customWidth="1"/>
    <col min="17" max="22" width="10.77734375" style="6" customWidth="1"/>
    <col min="23" max="24" width="7.33203125" style="3" customWidth="1"/>
    <col min="25" max="16384" width="8.33203125" style="3"/>
  </cols>
  <sheetData>
    <row r="1" spans="1:29" ht="12.6" customHeight="1" x14ac:dyDescent="0.2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8"/>
      <c r="L1" s="9"/>
      <c r="M1" s="9"/>
      <c r="N1" s="9"/>
      <c r="O1" s="9"/>
      <c r="P1" s="5"/>
      <c r="Q1" s="5"/>
      <c r="R1" s="5"/>
      <c r="S1" s="5"/>
      <c r="T1" s="5"/>
      <c r="U1" s="5"/>
      <c r="V1" s="5"/>
    </row>
    <row r="2" spans="1:29" ht="12.6" customHeight="1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9"/>
      <c r="L2" s="30"/>
      <c r="M2" s="30"/>
      <c r="N2" s="30"/>
      <c r="O2" s="30"/>
      <c r="P2" s="29"/>
      <c r="Q2" s="29"/>
      <c r="R2" s="29"/>
      <c r="S2" s="29"/>
      <c r="T2" s="29"/>
      <c r="U2" s="29"/>
      <c r="V2" s="5"/>
    </row>
    <row r="3" spans="1:29" ht="3.9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5"/>
      <c r="Q3" s="5"/>
      <c r="R3" s="5"/>
      <c r="S3" s="5"/>
      <c r="T3" s="21"/>
      <c r="U3" s="5"/>
      <c r="V3" s="5"/>
    </row>
    <row r="4" spans="1:29" ht="50.25" customHeight="1" x14ac:dyDescent="0.25">
      <c r="A4" s="38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 t="s">
        <v>1</v>
      </c>
      <c r="R4" s="41" t="s">
        <v>33</v>
      </c>
      <c r="S4" s="41" t="s">
        <v>34</v>
      </c>
      <c r="T4" s="39" t="s">
        <v>19</v>
      </c>
      <c r="U4" s="42" t="s">
        <v>30</v>
      </c>
      <c r="V4" s="42" t="s">
        <v>31</v>
      </c>
    </row>
    <row r="5" spans="1:29" ht="3.9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  <c r="L5" s="45"/>
      <c r="M5" s="45"/>
      <c r="N5" s="45"/>
      <c r="O5" s="45"/>
      <c r="P5" s="45"/>
      <c r="Q5" s="46"/>
      <c r="R5" s="47"/>
      <c r="S5" s="47"/>
      <c r="T5" s="48"/>
      <c r="U5" s="46"/>
      <c r="V5" s="46"/>
    </row>
    <row r="6" spans="1:29" ht="11.1" customHeight="1" x14ac:dyDescent="0.25">
      <c r="A6" s="37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>
        <v>44192864.859663561</v>
      </c>
      <c r="R6" s="50">
        <v>19600027.270160001</v>
      </c>
      <c r="S6" s="50">
        <v>3255363.4170300001</v>
      </c>
      <c r="T6" s="50">
        <v>17629850.612</v>
      </c>
      <c r="U6" s="50">
        <v>3396545.9293350996</v>
      </c>
      <c r="V6" s="50">
        <v>311077.63113846158</v>
      </c>
      <c r="W6" s="24"/>
      <c r="X6" s="23"/>
      <c r="Y6" s="23"/>
      <c r="Z6" s="23"/>
      <c r="AA6" s="23"/>
      <c r="AB6" s="23"/>
      <c r="AC6" s="23"/>
    </row>
    <row r="7" spans="1:29" ht="11.1" customHeight="1" x14ac:dyDescent="0.25">
      <c r="A7" s="37" t="s">
        <v>15</v>
      </c>
      <c r="B7" s="49"/>
      <c r="C7" s="49"/>
      <c r="D7" s="49"/>
      <c r="E7" s="49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>
        <v>44106484.859663561</v>
      </c>
      <c r="R7" s="50">
        <v>19600027.270160001</v>
      </c>
      <c r="S7" s="50">
        <v>3171970.4170300001</v>
      </c>
      <c r="T7" s="50">
        <v>17629850.612</v>
      </c>
      <c r="U7" s="50">
        <v>3393558.9293350996</v>
      </c>
      <c r="V7" s="50">
        <v>311077.63113846158</v>
      </c>
      <c r="W7" s="25"/>
      <c r="X7" s="23"/>
      <c r="Y7" s="23"/>
      <c r="Z7" s="23"/>
      <c r="AA7" s="23"/>
      <c r="AB7" s="23"/>
      <c r="AC7" s="23"/>
    </row>
    <row r="8" spans="1:29" ht="11.1" customHeight="1" x14ac:dyDescent="0.25">
      <c r="A8" s="37" t="s">
        <v>2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>
        <v>43501617.399663597</v>
      </c>
      <c r="R8" s="50">
        <v>19597259.45016</v>
      </c>
      <c r="S8" s="50">
        <v>2709867.0870300001</v>
      </c>
      <c r="T8" s="50">
        <v>17629850.612</v>
      </c>
      <c r="U8" s="50">
        <v>3259363.9493350997</v>
      </c>
      <c r="V8" s="50">
        <v>305276.30113846157</v>
      </c>
      <c r="W8" s="24"/>
    </row>
    <row r="9" spans="1:29" ht="11.1" hidden="1" customHeight="1" x14ac:dyDescent="0.25">
      <c r="A9" s="37"/>
      <c r="B9" s="49"/>
      <c r="C9" s="49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>
        <f t="shared" ref="Q9:Q27" si="0">SUM(R9:V9)</f>
        <v>0</v>
      </c>
      <c r="R9" s="50"/>
      <c r="S9" s="50"/>
      <c r="T9" s="50"/>
      <c r="U9" s="50"/>
      <c r="V9" s="50"/>
      <c r="W9" s="24"/>
    </row>
    <row r="10" spans="1:29" ht="11.1" customHeight="1" x14ac:dyDescent="0.25">
      <c r="A10" s="33" t="s">
        <v>3</v>
      </c>
      <c r="B10" s="51"/>
      <c r="C10" s="51"/>
      <c r="D10" s="51"/>
      <c r="E10" s="51"/>
      <c r="F10" s="51"/>
      <c r="G10" s="51"/>
      <c r="H10" s="51"/>
      <c r="I10" s="51"/>
      <c r="J10" s="51"/>
      <c r="K10" s="34"/>
      <c r="L10" s="34"/>
      <c r="M10" s="34"/>
      <c r="N10" s="34"/>
      <c r="O10" s="34"/>
      <c r="P10" s="34"/>
      <c r="Q10" s="50">
        <f>SUM(R10:V10)</f>
        <v>2146756.3291600002</v>
      </c>
      <c r="R10" s="34">
        <v>1450659.2181599999</v>
      </c>
      <c r="S10" s="34">
        <v>40543.041000000005</v>
      </c>
      <c r="T10" s="34">
        <v>573369.22000000009</v>
      </c>
      <c r="U10" s="34">
        <v>82184.850000000006</v>
      </c>
      <c r="V10" s="34" t="s">
        <v>17</v>
      </c>
      <c r="W10" s="24"/>
    </row>
    <row r="11" spans="1:29" ht="11.1" customHeight="1" x14ac:dyDescent="0.25">
      <c r="A11" s="33" t="s">
        <v>4</v>
      </c>
      <c r="B11" s="51"/>
      <c r="C11" s="51"/>
      <c r="D11" s="51"/>
      <c r="E11" s="51"/>
      <c r="F11" s="51"/>
      <c r="G11" s="51"/>
      <c r="H11" s="51"/>
      <c r="I11" s="51"/>
      <c r="J11" s="51"/>
      <c r="K11" s="34"/>
      <c r="L11" s="34"/>
      <c r="M11" s="34"/>
      <c r="N11" s="34"/>
      <c r="O11" s="34"/>
      <c r="P11" s="34"/>
      <c r="Q11" s="50">
        <f>SUM(R11:V11)</f>
        <v>2132190</v>
      </c>
      <c r="R11" s="34" t="s">
        <v>17</v>
      </c>
      <c r="S11" s="34">
        <v>99111</v>
      </c>
      <c r="T11" s="34">
        <v>2002280</v>
      </c>
      <c r="U11" s="34">
        <v>30799</v>
      </c>
      <c r="V11" s="34" t="s">
        <v>17</v>
      </c>
      <c r="W11" s="24"/>
    </row>
    <row r="12" spans="1:29" ht="11.1" customHeight="1" x14ac:dyDescent="0.25">
      <c r="A12" s="33" t="s">
        <v>21</v>
      </c>
      <c r="B12" s="51"/>
      <c r="C12" s="51"/>
      <c r="D12" s="51"/>
      <c r="E12" s="51"/>
      <c r="F12" s="51"/>
      <c r="G12" s="51"/>
      <c r="H12" s="51"/>
      <c r="I12" s="51"/>
      <c r="J12" s="51"/>
      <c r="K12" s="34"/>
      <c r="L12" s="34"/>
      <c r="M12" s="34"/>
      <c r="N12" s="34"/>
      <c r="O12" s="34"/>
      <c r="P12" s="34"/>
      <c r="Q12" s="50">
        <f t="shared" ref="Q12:Q15" si="1">SUM(R12:V12)</f>
        <v>31087144.218613561</v>
      </c>
      <c r="R12" s="34">
        <v>17865110.843000002</v>
      </c>
      <c r="S12" s="34">
        <v>1804875.6281399997</v>
      </c>
      <c r="T12" s="34">
        <v>8130730.9219999984</v>
      </c>
      <c r="U12" s="34">
        <v>2981320.5643350999</v>
      </c>
      <c r="V12" s="34">
        <v>305106.26113846159</v>
      </c>
      <c r="W12" s="24"/>
    </row>
    <row r="13" spans="1:29" ht="11.1" customHeight="1" x14ac:dyDescent="0.25">
      <c r="A13" s="33" t="s">
        <v>22</v>
      </c>
      <c r="B13" s="51"/>
      <c r="C13" s="51"/>
      <c r="D13" s="51"/>
      <c r="E13" s="51"/>
      <c r="F13" s="51"/>
      <c r="G13" s="51"/>
      <c r="H13" s="51"/>
      <c r="I13" s="51"/>
      <c r="J13" s="51"/>
      <c r="K13" s="34"/>
      <c r="L13" s="34"/>
      <c r="M13" s="34"/>
      <c r="N13" s="34"/>
      <c r="O13" s="34"/>
      <c r="P13" s="34"/>
      <c r="Q13" s="50">
        <f>SUM(R13:V13)</f>
        <v>1419112.6020000002</v>
      </c>
      <c r="R13" s="34">
        <v>11683.84</v>
      </c>
      <c r="S13" s="34">
        <v>344008.68200000003</v>
      </c>
      <c r="T13" s="34">
        <v>1058379.47</v>
      </c>
      <c r="U13" s="34">
        <v>5040.6099999999997</v>
      </c>
      <c r="V13" s="34" t="s">
        <v>17</v>
      </c>
      <c r="W13" s="24"/>
    </row>
    <row r="14" spans="1:29" ht="11.1" customHeight="1" x14ac:dyDescent="0.25">
      <c r="A14" s="33" t="s">
        <v>5</v>
      </c>
      <c r="B14" s="51"/>
      <c r="C14" s="51"/>
      <c r="D14" s="51"/>
      <c r="E14" s="51"/>
      <c r="F14" s="51"/>
      <c r="G14" s="51"/>
      <c r="H14" s="51"/>
      <c r="I14" s="51"/>
      <c r="J14" s="51"/>
      <c r="K14" s="34"/>
      <c r="L14" s="34"/>
      <c r="M14" s="34"/>
      <c r="N14" s="34"/>
      <c r="O14" s="34"/>
      <c r="P14" s="34"/>
      <c r="Q14" s="50">
        <f t="shared" si="1"/>
        <v>6440210.2498899996</v>
      </c>
      <c r="R14" s="34">
        <v>206621.549</v>
      </c>
      <c r="S14" s="34">
        <v>393817.73588999995</v>
      </c>
      <c r="T14" s="34">
        <v>5680855</v>
      </c>
      <c r="U14" s="34">
        <v>158745.92499999999</v>
      </c>
      <c r="V14" s="34">
        <v>170.04</v>
      </c>
      <c r="W14" s="24"/>
    </row>
    <row r="15" spans="1:29" ht="11.1" customHeight="1" x14ac:dyDescent="0.25">
      <c r="A15" s="33" t="s">
        <v>6</v>
      </c>
      <c r="B15" s="51"/>
      <c r="C15" s="51"/>
      <c r="D15" s="51"/>
      <c r="E15" s="51"/>
      <c r="F15" s="51"/>
      <c r="G15" s="51"/>
      <c r="H15" s="51"/>
      <c r="I15" s="51"/>
      <c r="J15" s="51"/>
      <c r="K15" s="34"/>
      <c r="L15" s="34"/>
      <c r="M15" s="34"/>
      <c r="N15" s="34"/>
      <c r="O15" s="34"/>
      <c r="P15" s="34"/>
      <c r="Q15" s="50">
        <f t="shared" si="1"/>
        <v>276204</v>
      </c>
      <c r="R15" s="34">
        <v>63184</v>
      </c>
      <c r="S15" s="34">
        <v>27511</v>
      </c>
      <c r="T15" s="34">
        <v>184236</v>
      </c>
      <c r="U15" s="34">
        <v>1273</v>
      </c>
      <c r="V15" s="34" t="s">
        <v>17</v>
      </c>
      <c r="W15" s="24"/>
    </row>
    <row r="16" spans="1:29" ht="11.1" customHeight="1" x14ac:dyDescent="0.25">
      <c r="A16" s="33" t="s">
        <v>7</v>
      </c>
      <c r="B16" s="51"/>
      <c r="C16" s="51"/>
      <c r="D16" s="51"/>
      <c r="E16" s="51"/>
      <c r="F16" s="51"/>
      <c r="G16" s="51"/>
      <c r="H16" s="51"/>
      <c r="I16" s="51"/>
      <c r="J16" s="51"/>
      <c r="K16" s="34"/>
      <c r="L16" s="34"/>
      <c r="M16" s="34"/>
      <c r="N16" s="34"/>
      <c r="O16" s="34"/>
      <c r="P16" s="34"/>
      <c r="Q16" s="34" t="s">
        <v>17</v>
      </c>
      <c r="R16" s="34" t="s">
        <v>17</v>
      </c>
      <c r="S16" s="34" t="s">
        <v>17</v>
      </c>
      <c r="T16" s="34" t="s">
        <v>17</v>
      </c>
      <c r="U16" s="34" t="s">
        <v>17</v>
      </c>
      <c r="V16" s="34" t="s">
        <v>17</v>
      </c>
      <c r="W16" s="24"/>
    </row>
    <row r="17" spans="1:23" ht="11.1" customHeight="1" x14ac:dyDescent="0.25">
      <c r="A17" s="37" t="s">
        <v>8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50"/>
      <c r="M17" s="50"/>
      <c r="N17" s="50"/>
      <c r="O17" s="50"/>
      <c r="P17" s="50"/>
      <c r="Q17" s="50">
        <f>SUM(R17:V17)</f>
        <v>604867.46</v>
      </c>
      <c r="R17" s="50">
        <f>R21</f>
        <v>2767.82</v>
      </c>
      <c r="S17" s="50">
        <f>SUM(S19:S21)</f>
        <v>462103.33</v>
      </c>
      <c r="T17" s="34" t="s">
        <v>17</v>
      </c>
      <c r="U17" s="50">
        <f>U20+U21</f>
        <v>134194.98000000001</v>
      </c>
      <c r="V17" s="50">
        <f>SUM(V19:V21)</f>
        <v>5801.33</v>
      </c>
      <c r="W17" s="24"/>
    </row>
    <row r="18" spans="1:23" ht="11.1" hidden="1" customHeight="1" x14ac:dyDescent="0.25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50"/>
      <c r="L18" s="50"/>
      <c r="M18" s="50"/>
      <c r="N18" s="50"/>
      <c r="O18" s="50"/>
      <c r="P18" s="50"/>
      <c r="Q18" s="50">
        <f t="shared" si="0"/>
        <v>0</v>
      </c>
      <c r="R18" s="34"/>
      <c r="S18" s="50"/>
      <c r="T18" s="34"/>
      <c r="U18" s="50"/>
      <c r="V18" s="50"/>
      <c r="W18" s="24"/>
    </row>
    <row r="19" spans="1:23" ht="11.1" customHeight="1" x14ac:dyDescent="0.25">
      <c r="A19" s="33" t="s">
        <v>25</v>
      </c>
      <c r="B19" s="51"/>
      <c r="C19" s="51"/>
      <c r="D19" s="51"/>
      <c r="E19" s="51"/>
      <c r="F19" s="51"/>
      <c r="G19" s="51"/>
      <c r="H19" s="51"/>
      <c r="I19" s="51"/>
      <c r="J19" s="51"/>
      <c r="K19" s="34"/>
      <c r="L19" s="34"/>
      <c r="M19" s="34"/>
      <c r="N19" s="34"/>
      <c r="O19" s="34"/>
      <c r="P19" s="34"/>
      <c r="Q19" s="50">
        <f>SUM(R19:V19)</f>
        <v>374431</v>
      </c>
      <c r="R19" s="34" t="s">
        <v>17</v>
      </c>
      <c r="S19" s="34">
        <v>372280</v>
      </c>
      <c r="T19" s="34" t="s">
        <v>17</v>
      </c>
      <c r="U19" s="34" t="s">
        <v>17</v>
      </c>
      <c r="V19" s="34">
        <v>2151</v>
      </c>
      <c r="W19" s="24"/>
    </row>
    <row r="20" spans="1:23" ht="11.1" customHeight="1" x14ac:dyDescent="0.25">
      <c r="A20" s="33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34"/>
      <c r="L20" s="34"/>
      <c r="M20" s="34"/>
      <c r="N20" s="34"/>
      <c r="O20" s="34"/>
      <c r="P20" s="34"/>
      <c r="Q20" s="50">
        <f>SUM(R20:V20)</f>
        <v>74224</v>
      </c>
      <c r="R20" s="34" t="s">
        <v>17</v>
      </c>
      <c r="S20" s="34">
        <v>73544</v>
      </c>
      <c r="T20" s="34" t="s">
        <v>17</v>
      </c>
      <c r="U20" s="34">
        <v>15</v>
      </c>
      <c r="V20" s="34">
        <v>665</v>
      </c>
      <c r="W20" s="24"/>
    </row>
    <row r="21" spans="1:23" ht="11.1" customHeight="1" x14ac:dyDescent="0.25">
      <c r="A21" s="33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50">
        <f>SUM(R21:V21)</f>
        <v>156212.46</v>
      </c>
      <c r="R21" s="34">
        <v>2767.82</v>
      </c>
      <c r="S21" s="34">
        <v>16279.329999999998</v>
      </c>
      <c r="T21" s="34" t="s">
        <v>17</v>
      </c>
      <c r="U21" s="34">
        <v>134179.98000000001</v>
      </c>
      <c r="V21" s="34">
        <v>2985.33</v>
      </c>
      <c r="W21" s="24"/>
    </row>
    <row r="22" spans="1:23" s="18" customFormat="1" ht="11.1" customHeight="1" x14ac:dyDescent="0.25">
      <c r="A22" s="37" t="s">
        <v>16</v>
      </c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50"/>
      <c r="M22" s="50"/>
      <c r="N22" s="50"/>
      <c r="O22" s="50"/>
      <c r="P22" s="50"/>
      <c r="Q22" s="50">
        <f>Q23+Q29</f>
        <v>86380</v>
      </c>
      <c r="R22" s="50" t="s">
        <v>17</v>
      </c>
      <c r="S22" s="50">
        <f>S23+S29</f>
        <v>83393</v>
      </c>
      <c r="T22" s="50" t="s">
        <v>17</v>
      </c>
      <c r="U22" s="50">
        <f>U23</f>
        <v>2987</v>
      </c>
      <c r="V22" s="50" t="s">
        <v>17</v>
      </c>
      <c r="W22" s="26"/>
    </row>
    <row r="23" spans="1:23" s="18" customFormat="1" ht="11.1" customHeight="1" x14ac:dyDescent="0.25">
      <c r="A23" s="37" t="s">
        <v>2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50"/>
      <c r="M23" s="50"/>
      <c r="N23" s="50"/>
      <c r="O23" s="50"/>
      <c r="P23" s="50"/>
      <c r="Q23" s="50">
        <f>SUM(R23:V23)</f>
        <v>86295</v>
      </c>
      <c r="R23" s="50" t="s">
        <v>17</v>
      </c>
      <c r="S23" s="50">
        <f>S26+S27+S28</f>
        <v>83308</v>
      </c>
      <c r="T23" s="50" t="s">
        <v>17</v>
      </c>
      <c r="U23" s="50">
        <f>U28</f>
        <v>2987</v>
      </c>
      <c r="V23" s="50" t="s">
        <v>17</v>
      </c>
      <c r="W23" s="26"/>
    </row>
    <row r="24" spans="1:23" ht="11.1" hidden="1" customHeight="1" x14ac:dyDescent="0.25">
      <c r="A24" s="37"/>
      <c r="B24" s="49"/>
      <c r="C24" s="49"/>
      <c r="D24" s="49"/>
      <c r="E24" s="49"/>
      <c r="F24" s="49"/>
      <c r="G24" s="49"/>
      <c r="H24" s="49"/>
      <c r="I24" s="49"/>
      <c r="J24" s="49"/>
      <c r="K24" s="50"/>
      <c r="L24" s="50"/>
      <c r="M24" s="50"/>
      <c r="N24" s="50"/>
      <c r="O24" s="50"/>
      <c r="P24" s="50"/>
      <c r="Q24" s="50">
        <f t="shared" si="0"/>
        <v>0</v>
      </c>
      <c r="R24" s="34"/>
      <c r="S24" s="50"/>
      <c r="T24" s="34"/>
      <c r="U24" s="50"/>
      <c r="V24" s="50"/>
      <c r="W24" s="24"/>
    </row>
    <row r="25" spans="1:23" ht="11.1" customHeight="1" x14ac:dyDescent="0.25">
      <c r="A25" s="33" t="s">
        <v>9</v>
      </c>
      <c r="B25" s="51"/>
      <c r="C25" s="51"/>
      <c r="D25" s="51"/>
      <c r="E25" s="51"/>
      <c r="F25" s="51"/>
      <c r="G25" s="51"/>
      <c r="H25" s="51"/>
      <c r="I25" s="51"/>
      <c r="J25" s="51"/>
      <c r="K25" s="34"/>
      <c r="L25" s="34"/>
      <c r="M25" s="34"/>
      <c r="N25" s="34"/>
      <c r="O25" s="34"/>
      <c r="P25" s="34"/>
      <c r="Q25" s="50" t="s">
        <v>17</v>
      </c>
      <c r="R25" s="34" t="s">
        <v>17</v>
      </c>
      <c r="S25" s="34" t="s">
        <v>17</v>
      </c>
      <c r="T25" s="34" t="s">
        <v>17</v>
      </c>
      <c r="U25" s="34" t="s">
        <v>17</v>
      </c>
      <c r="V25" s="34" t="s">
        <v>17</v>
      </c>
      <c r="W25" s="24"/>
    </row>
    <row r="26" spans="1:23" ht="11.1" customHeight="1" x14ac:dyDescent="0.25">
      <c r="A26" s="33" t="s">
        <v>10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50">
        <f>SUM(R26:V26)</f>
        <v>68690</v>
      </c>
      <c r="R26" s="34" t="s">
        <v>17</v>
      </c>
      <c r="S26" s="34">
        <v>68690</v>
      </c>
      <c r="T26" s="34" t="s">
        <v>17</v>
      </c>
      <c r="U26" s="34" t="s">
        <v>17</v>
      </c>
      <c r="V26" s="34" t="s">
        <v>17</v>
      </c>
      <c r="W26" s="24"/>
    </row>
    <row r="27" spans="1:23" ht="11.1" customHeight="1" x14ac:dyDescent="0.25">
      <c r="A27" s="33" t="s">
        <v>11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0">
        <f t="shared" si="0"/>
        <v>7535</v>
      </c>
      <c r="R27" s="34" t="s">
        <v>17</v>
      </c>
      <c r="S27" s="34">
        <v>7535</v>
      </c>
      <c r="T27" s="34" t="s">
        <v>17</v>
      </c>
      <c r="U27" s="34" t="s">
        <v>17</v>
      </c>
      <c r="V27" s="34" t="s">
        <v>17</v>
      </c>
      <c r="W27" s="24"/>
    </row>
    <row r="28" spans="1:23" ht="11.1" customHeight="1" x14ac:dyDescent="0.25">
      <c r="A28" s="33" t="s">
        <v>12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50">
        <f>SUM(R28:V28)</f>
        <v>10070</v>
      </c>
      <c r="R28" s="34" t="s">
        <v>17</v>
      </c>
      <c r="S28" s="34">
        <v>7083</v>
      </c>
      <c r="T28" s="34" t="s">
        <v>17</v>
      </c>
      <c r="U28" s="34">
        <v>2987</v>
      </c>
      <c r="V28" s="34" t="s">
        <v>17</v>
      </c>
      <c r="W28" s="24"/>
    </row>
    <row r="29" spans="1:23" s="18" customFormat="1" ht="11.1" customHeight="1" x14ac:dyDescent="0.25">
      <c r="A29" s="37" t="s">
        <v>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>
        <f>SUM(R29:V29)</f>
        <v>85</v>
      </c>
      <c r="R29" s="50" t="s">
        <v>17</v>
      </c>
      <c r="S29" s="50">
        <f>S30</f>
        <v>85</v>
      </c>
      <c r="T29" s="50" t="s">
        <v>17</v>
      </c>
      <c r="U29" s="50" t="s">
        <v>17</v>
      </c>
      <c r="V29" s="50" t="s">
        <v>17</v>
      </c>
      <c r="W29" s="26"/>
    </row>
    <row r="30" spans="1:23" ht="11.1" customHeight="1" x14ac:dyDescent="0.25">
      <c r="A30" s="33" t="s">
        <v>13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50">
        <f>SUM(R30:V30)</f>
        <v>85</v>
      </c>
      <c r="R30" s="34" t="s">
        <v>17</v>
      </c>
      <c r="S30" s="34">
        <v>85</v>
      </c>
      <c r="T30" s="34" t="s">
        <v>17</v>
      </c>
      <c r="U30" s="34" t="s">
        <v>17</v>
      </c>
      <c r="V30" s="34" t="s">
        <v>17</v>
      </c>
      <c r="W30" s="24"/>
    </row>
    <row r="31" spans="1:23" ht="3.9" customHeight="1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4"/>
    </row>
    <row r="32" spans="1:23" ht="10.199999999999999" x14ac:dyDescent="0.25">
      <c r="A32" s="33" t="s">
        <v>23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10"/>
      <c r="U32" s="10"/>
      <c r="V32" s="10"/>
    </row>
    <row r="33" spans="1:22" ht="10.199999999999999" x14ac:dyDescent="0.25">
      <c r="A33" s="33" t="s">
        <v>24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10"/>
      <c r="U33" s="10"/>
      <c r="V33" s="10"/>
    </row>
    <row r="34" spans="1:22" ht="10.199999999999999" x14ac:dyDescent="0.25">
      <c r="A34" s="35" t="s">
        <v>20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4"/>
      <c r="T34" s="10"/>
      <c r="U34" s="10"/>
      <c r="V34" s="10"/>
    </row>
    <row r="35" spans="1:22" ht="10.199999999999999" x14ac:dyDescent="0.25">
      <c r="A35" s="33" t="s">
        <v>29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10"/>
      <c r="U35" s="10"/>
      <c r="V35" s="10"/>
    </row>
    <row r="36" spans="1:22" ht="10.199999999999999" x14ac:dyDescent="0.25">
      <c r="A36" s="37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10"/>
      <c r="U36" s="10"/>
      <c r="V36" s="10"/>
    </row>
    <row r="37" spans="1:22" ht="10.199999999999999" x14ac:dyDescent="0.25">
      <c r="A37" s="1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0.199999999999999" x14ac:dyDescent="0.25">
      <c r="A38" s="1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0.199999999999999" x14ac:dyDescent="0.25">
      <c r="A39" s="1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0.199999999999999" x14ac:dyDescent="0.25">
      <c r="A40" s="1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0.199999999999999" x14ac:dyDescent="0.25">
      <c r="A41" s="1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0.199999999999999" x14ac:dyDescent="0.25">
      <c r="A42" s="1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0.199999999999999" x14ac:dyDescent="0.25">
      <c r="A43" s="1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.9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9.6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6.5" customHeight="1" x14ac:dyDescent="0.25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22"/>
    </row>
    <row r="47" spans="1:22" ht="9.15" customHeight="1" x14ac:dyDescent="0.25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9.15" customHeight="1" x14ac:dyDescent="0.25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4" ht="9.15" customHeight="1" x14ac:dyDescent="0.25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4" ht="9.1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4"/>
      <c r="L50" s="4"/>
      <c r="M50" s="4"/>
      <c r="N50" s="4"/>
      <c r="O50" s="4"/>
      <c r="P50" s="5"/>
      <c r="Q50" s="5"/>
      <c r="R50" s="5"/>
      <c r="S50" s="5"/>
      <c r="T50" s="5"/>
      <c r="U50" s="5"/>
      <c r="V50" s="5"/>
    </row>
    <row r="51" spans="1:24" ht="9.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4"/>
      <c r="L51" s="4"/>
      <c r="M51" s="4"/>
      <c r="N51" s="4"/>
      <c r="O51" s="4"/>
      <c r="P51" s="5"/>
      <c r="Q51" s="5"/>
      <c r="R51" s="5"/>
      <c r="S51" s="5"/>
      <c r="T51" s="5"/>
      <c r="U51" s="5"/>
      <c r="V51" s="5"/>
    </row>
    <row r="52" spans="1:24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24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24" s="15" customFormat="1" ht="12.6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3"/>
      <c r="X54" s="3"/>
    </row>
    <row r="55" spans="1:24" s="15" customFormat="1" ht="12.6" customHeight="1" x14ac:dyDescent="0.25"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3"/>
      <c r="X55" s="3"/>
    </row>
    <row r="56" spans="1:24" s="15" customFormat="1" ht="12.6" customHeight="1" x14ac:dyDescent="0.25"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3"/>
      <c r="X56" s="3"/>
    </row>
    <row r="57" spans="1:24" s="15" customFormat="1" ht="12.6" customHeight="1" x14ac:dyDescent="0.25"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3"/>
      <c r="X57" s="3"/>
    </row>
    <row r="58" spans="1:24" s="15" customFormat="1" ht="12.6" customHeight="1" x14ac:dyDescent="0.25"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"/>
      <c r="X58" s="3"/>
    </row>
    <row r="59" spans="1:24" s="15" customFormat="1" ht="12.6" customHeight="1" x14ac:dyDescent="0.25">
      <c r="L59" s="16"/>
      <c r="M59" s="16"/>
      <c r="N59" s="16"/>
      <c r="O59" s="16"/>
      <c r="P59" s="16"/>
      <c r="Q59" s="16"/>
      <c r="R59" s="16"/>
      <c r="S59" s="16"/>
      <c r="T59" s="16"/>
      <c r="U59" s="17"/>
      <c r="V59" s="17"/>
      <c r="W59" s="3"/>
      <c r="X59" s="3"/>
    </row>
    <row r="73" spans="1:24" s="6" customFormat="1" ht="12.6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1"/>
      <c r="L73" s="4"/>
      <c r="M73" s="4"/>
      <c r="N73" s="4"/>
      <c r="O73" s="4"/>
      <c r="W73" s="3"/>
      <c r="X73" s="3"/>
    </row>
    <row r="74" spans="1:24" s="6" customFormat="1" ht="12.6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1"/>
      <c r="L74" s="4"/>
      <c r="M74" s="4"/>
      <c r="N74" s="4"/>
      <c r="O74" s="4"/>
      <c r="W74" s="3"/>
      <c r="X74" s="3"/>
    </row>
    <row r="75" spans="1:24" s="6" customFormat="1" ht="12.6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1"/>
      <c r="L75" s="4"/>
      <c r="M75" s="4"/>
      <c r="N75" s="4"/>
      <c r="O75" s="4"/>
      <c r="W75" s="3"/>
      <c r="X75" s="3"/>
    </row>
    <row r="76" spans="1:24" s="6" customFormat="1" ht="12.6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1"/>
      <c r="L76" s="4"/>
      <c r="M76" s="4"/>
      <c r="N76" s="4"/>
      <c r="O76" s="4"/>
      <c r="W76" s="3"/>
      <c r="X76" s="3"/>
    </row>
    <row r="77" spans="1:24" s="6" customFormat="1" ht="12.6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1"/>
      <c r="L77" s="4"/>
      <c r="M77" s="4"/>
      <c r="N77" s="4"/>
      <c r="O77" s="4"/>
      <c r="W77" s="3"/>
      <c r="X77" s="3"/>
    </row>
    <row r="78" spans="1:24" s="6" customFormat="1" ht="12.6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1"/>
      <c r="L78" s="4"/>
      <c r="M78" s="4"/>
      <c r="N78" s="4"/>
      <c r="O78" s="4"/>
      <c r="W78" s="3"/>
      <c r="X78" s="3"/>
    </row>
    <row r="79" spans="1:24" s="6" customFormat="1" ht="12.6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1"/>
      <c r="L79" s="4"/>
      <c r="M79" s="4"/>
      <c r="N79" s="4"/>
      <c r="O79" s="4"/>
      <c r="W79" s="3"/>
      <c r="X79" s="3"/>
    </row>
    <row r="80" spans="1:24" s="6" customFormat="1" ht="12.6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1"/>
      <c r="L80" s="4"/>
      <c r="M80" s="4"/>
      <c r="N80" s="4"/>
      <c r="O80" s="4"/>
      <c r="W80" s="3"/>
      <c r="X80" s="3"/>
    </row>
    <row r="81" spans="1:24" s="6" customFormat="1" ht="12.6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1"/>
      <c r="L81" s="4"/>
      <c r="M81" s="4"/>
      <c r="N81" s="4"/>
      <c r="O81" s="4"/>
      <c r="W81" s="3"/>
      <c r="X81" s="3"/>
    </row>
    <row r="82" spans="1:24" s="6" customFormat="1" ht="12.6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1"/>
      <c r="L82" s="4"/>
      <c r="M82" s="4"/>
      <c r="N82" s="4"/>
      <c r="O82" s="4"/>
      <c r="W82" s="3"/>
      <c r="X82" s="3"/>
    </row>
    <row r="83" spans="1:24" s="6" customFormat="1" ht="12.6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1"/>
      <c r="L83" s="4"/>
      <c r="M83" s="4"/>
      <c r="N83" s="4"/>
      <c r="O83" s="4"/>
      <c r="W83" s="3"/>
      <c r="X83" s="3"/>
    </row>
    <row r="84" spans="1:24" s="6" customFormat="1" ht="12.6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1"/>
      <c r="L84" s="4"/>
      <c r="M84" s="4"/>
      <c r="N84" s="4"/>
      <c r="O84" s="4"/>
      <c r="W84" s="3"/>
      <c r="X84" s="3"/>
    </row>
    <row r="85" spans="1:24" s="6" customFormat="1" ht="12.6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1"/>
      <c r="L85" s="4"/>
      <c r="M85" s="4"/>
      <c r="N85" s="4"/>
      <c r="O85" s="4"/>
      <c r="W85" s="3"/>
      <c r="X85" s="3"/>
    </row>
    <row r="86" spans="1:24" s="6" customFormat="1" ht="12.6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1"/>
      <c r="L86" s="4"/>
      <c r="M86" s="4"/>
      <c r="N86" s="4"/>
      <c r="O86" s="4"/>
      <c r="W86" s="3"/>
      <c r="X86" s="3"/>
    </row>
    <row r="87" spans="1:24" s="6" customFormat="1" ht="12.6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1"/>
      <c r="L87" s="4"/>
      <c r="M87" s="4"/>
      <c r="N87" s="4"/>
      <c r="O87" s="4"/>
      <c r="W87" s="3"/>
      <c r="X87" s="3"/>
    </row>
    <row r="88" spans="1:24" s="6" customFormat="1" ht="12.6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1"/>
      <c r="L88" s="4"/>
      <c r="M88" s="4"/>
      <c r="N88" s="4"/>
      <c r="O88" s="4"/>
      <c r="W88" s="3"/>
      <c r="X88" s="3"/>
    </row>
    <row r="89" spans="1:24" s="6" customFormat="1" ht="12.6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1"/>
      <c r="L89" s="4"/>
      <c r="M89" s="4"/>
      <c r="N89" s="4"/>
      <c r="O89" s="4"/>
      <c r="W89" s="3"/>
      <c r="X89" s="3"/>
    </row>
    <row r="90" spans="1:24" s="6" customFormat="1" ht="12.6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1"/>
      <c r="L90" s="4"/>
      <c r="M90" s="4"/>
      <c r="N90" s="4"/>
      <c r="O90" s="4"/>
      <c r="W90" s="3"/>
      <c r="X90" s="3"/>
    </row>
  </sheetData>
  <mergeCells count="3">
    <mergeCell ref="R4:R5"/>
    <mergeCell ref="S4:S5"/>
    <mergeCell ref="A46:U46"/>
  </mergeCells>
  <printOptions horizontalCentered="1"/>
  <pageMargins left="0.83" right="1" top="1.1811023622047245" bottom="0.70866141732283472" header="0" footer="0"/>
  <pageSetup paperSize="9" scale="95" orientation="portrait" r:id="rId1"/>
  <headerFooter alignWithMargins="0"/>
  <ignoredErrors>
    <ignoredError sqref="Q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20.22 </vt:lpstr>
      <vt:lpstr>'20.22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fpachas</dc:creator>
  <cp:lastModifiedBy>dtie 004</cp:lastModifiedBy>
  <cp:lastPrinted>2017-06-15T22:10:33Z</cp:lastPrinted>
  <dcterms:created xsi:type="dcterms:W3CDTF">2011-06-16T21:21:33Z</dcterms:created>
  <dcterms:modified xsi:type="dcterms:W3CDTF">2017-06-15T22:10:40Z</dcterms:modified>
</cp:coreProperties>
</file>