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" yWindow="-12" windowWidth="20184" windowHeight="4656" tabRatio="601"/>
  </bookViews>
  <sheets>
    <sheet name="20.06" sheetId="5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'20.06'!$A$1:$P$60</definedName>
    <definedName name="NOTA">#N/A</definedName>
  </definedNames>
  <calcPr calcId="145621"/>
</workbook>
</file>

<file path=xl/calcChain.xml><?xml version="1.0" encoding="utf-8"?>
<calcChain xmlns="http://schemas.openxmlformats.org/spreadsheetml/2006/main">
  <c r="O22" i="5" l="1"/>
  <c r="O39" i="5"/>
  <c r="O36" i="5"/>
  <c r="O35" i="5"/>
  <c r="O33" i="5"/>
  <c r="O30" i="5"/>
  <c r="O10" i="5"/>
  <c r="O8" i="5"/>
  <c r="D8" i="5" l="1"/>
  <c r="E8" i="5"/>
  <c r="F8" i="5"/>
  <c r="G8" i="5"/>
  <c r="H8" i="5"/>
  <c r="I8" i="5"/>
  <c r="J8" i="5"/>
  <c r="K8" i="5"/>
  <c r="L8" i="5"/>
  <c r="M8" i="5"/>
  <c r="N8" i="5"/>
  <c r="D10" i="5"/>
  <c r="E10" i="5"/>
  <c r="F10" i="5"/>
  <c r="G10" i="5"/>
  <c r="H10" i="5"/>
  <c r="I10" i="5"/>
  <c r="J10" i="5"/>
  <c r="K10" i="5"/>
  <c r="L10" i="5"/>
  <c r="M10" i="5"/>
  <c r="N10" i="5"/>
  <c r="F12" i="5"/>
  <c r="G12" i="5"/>
  <c r="H12" i="5"/>
  <c r="D13" i="5"/>
  <c r="D12" i="5" s="1"/>
  <c r="E13" i="5"/>
  <c r="E12" i="5" s="1"/>
  <c r="F13" i="5"/>
  <c r="G13" i="5"/>
  <c r="H13" i="5"/>
  <c r="I13" i="5"/>
  <c r="J13" i="5"/>
  <c r="D21" i="5"/>
  <c r="D22" i="5"/>
  <c r="E22" i="5"/>
  <c r="E21" i="5" s="1"/>
  <c r="F22" i="5"/>
  <c r="F21" i="5" s="1"/>
  <c r="G22" i="5"/>
  <c r="G21" i="5" s="1"/>
  <c r="H22" i="5"/>
  <c r="H21" i="5" s="1"/>
  <c r="I22" i="5"/>
  <c r="J22" i="5"/>
  <c r="K22" i="5"/>
  <c r="L22" i="5"/>
  <c r="M22" i="5"/>
  <c r="N22" i="5"/>
  <c r="K30" i="5"/>
  <c r="L30" i="5"/>
  <c r="M30" i="5"/>
  <c r="N30" i="5"/>
  <c r="D33" i="5"/>
  <c r="E33" i="5"/>
  <c r="F33" i="5"/>
  <c r="G33" i="5"/>
  <c r="H33" i="5"/>
  <c r="I33" i="5"/>
  <c r="J33" i="5"/>
  <c r="K33" i="5"/>
  <c r="L33" i="5"/>
  <c r="M33" i="5"/>
  <c r="N33" i="5"/>
  <c r="G35" i="5"/>
  <c r="H35" i="5"/>
  <c r="I35" i="5"/>
  <c r="D36" i="5"/>
  <c r="D35" i="5" s="1"/>
  <c r="E36" i="5"/>
  <c r="E35" i="5" s="1"/>
  <c r="F36" i="5"/>
  <c r="F35" i="5" s="1"/>
  <c r="G36" i="5"/>
  <c r="H36" i="5"/>
  <c r="I36" i="5"/>
  <c r="J36" i="5"/>
  <c r="J35" i="5" s="1"/>
  <c r="K36" i="5"/>
  <c r="K35" i="5" s="1"/>
  <c r="L36" i="5"/>
  <c r="L35" i="5" s="1"/>
  <c r="M36" i="5"/>
  <c r="M35" i="5" s="1"/>
  <c r="N36" i="5"/>
  <c r="N35" i="5" s="1"/>
  <c r="D39" i="5"/>
  <c r="E39" i="5"/>
  <c r="F39" i="5"/>
  <c r="G39" i="5"/>
  <c r="H39" i="5"/>
  <c r="I39" i="5"/>
  <c r="J39" i="5"/>
  <c r="K39" i="5"/>
  <c r="L39" i="5"/>
  <c r="M39" i="5"/>
  <c r="N39" i="5"/>
  <c r="D7" i="5" l="1"/>
  <c r="H7" i="5"/>
  <c r="F7" i="5"/>
  <c r="G7" i="5"/>
  <c r="E7" i="5"/>
  <c r="G69" i="5"/>
  <c r="H69" i="5"/>
  <c r="I69" i="5"/>
  <c r="E69" i="5"/>
  <c r="F69" i="5"/>
</calcChain>
</file>

<file path=xl/sharedStrings.xml><?xml version="1.0" encoding="utf-8"?>
<sst xmlns="http://schemas.openxmlformats.org/spreadsheetml/2006/main" count="249" uniqueCount="93">
  <si>
    <t>-</t>
  </si>
  <si>
    <t>Empresa y tramo</t>
  </si>
  <si>
    <t xml:space="preserve">Southern Copper Corporation  </t>
  </si>
  <si>
    <t>Ministerio de Transportes y Comunicaciones</t>
  </si>
  <si>
    <t>Matarani - Cusco</t>
  </si>
  <si>
    <t>Toquepala - Ilo - Cuajone</t>
  </si>
  <si>
    <t>Fuente: Ministerio de Transportes y Comunicaciones - Dirección General de Caminos y Ferrocarriles.</t>
  </si>
  <si>
    <t>Enafer S.A. 6/</t>
  </si>
  <si>
    <t xml:space="preserve">    Callao - Huancayo</t>
  </si>
  <si>
    <t xml:space="preserve">    Huancayo - Huancavelica </t>
  </si>
  <si>
    <t xml:space="preserve">    Matarani  - Cusco</t>
  </si>
  <si>
    <t xml:space="preserve">    Cusco - Quillabamba</t>
  </si>
  <si>
    <t xml:space="preserve">    Tacna - Arica</t>
  </si>
  <si>
    <t>Centromín Perú  5/</t>
  </si>
  <si>
    <t xml:space="preserve">    La Oroya - Cerro de Pasco</t>
  </si>
  <si>
    <t xml:space="preserve">    Pachacayo - Yauricocha</t>
  </si>
  <si>
    <t xml:space="preserve">    Pachacayo - Chauca</t>
  </si>
  <si>
    <t>Callao - La Oroya - Huancayo</t>
  </si>
  <si>
    <t>Matarani - Arequipa</t>
  </si>
  <si>
    <t>Arequipa - Juliaca</t>
  </si>
  <si>
    <t>Juliaca - Puno</t>
  </si>
  <si>
    <t>Juliaca - Cusco</t>
  </si>
  <si>
    <t xml:space="preserve">G&amp;M Ferrovías S.A. </t>
  </si>
  <si>
    <t>La Oroya</t>
  </si>
  <si>
    <t xml:space="preserve">Cobriza </t>
  </si>
  <si>
    <t xml:space="preserve">Caripa - Condorcocha </t>
  </si>
  <si>
    <t>Pachacayo - Yauricocha 4/</t>
  </si>
  <si>
    <t>Ticlio - Morococha 4/</t>
  </si>
  <si>
    <t>Morococha - Cut Off 5/</t>
  </si>
  <si>
    <t>…</t>
  </si>
  <si>
    <t>Regimen de propiedad</t>
  </si>
  <si>
    <t>Público no Concesionado</t>
  </si>
  <si>
    <t>Público Concesionado</t>
  </si>
  <si>
    <t>La Oroya - Huancayo</t>
  </si>
  <si>
    <t>Ilo -Toquepala</t>
  </si>
  <si>
    <t xml:space="preserve">Santa Clara - Cajamarquilla </t>
  </si>
  <si>
    <t>Privado</t>
  </si>
  <si>
    <t>Huancayo - Huancavelica 2/</t>
  </si>
  <si>
    <t>Gobierno Regional de Tacna</t>
  </si>
  <si>
    <t>Tacna - Arica 1/</t>
  </si>
  <si>
    <t>Ferrovías Central Andina S.A.  3/</t>
  </si>
  <si>
    <t>Callao-La Oroya 4/</t>
  </si>
  <si>
    <t xml:space="preserve">La Oroya - Cerro de Pasco </t>
  </si>
  <si>
    <t>Nota para serie históricas:</t>
  </si>
  <si>
    <t>Cemento Andino S.A.</t>
  </si>
  <si>
    <t xml:space="preserve">Votoramtim Metais </t>
  </si>
  <si>
    <t xml:space="preserve"> Tramo y ramal del Ferrocarril del Centro devueltos al MTC en el mes de julio de 2004 por la concesionaria Ferrovías Central Andina S.A.</t>
  </si>
  <si>
    <t xml:space="preserve"> Parte del ramal Morococha - Cut off del Ferrocarril del Centro fue devuelto al MTC a partir del 16 de noviembre de 2005 por la concesionaria Ferrovías Central Andina S.A.  </t>
  </si>
  <si>
    <t>Sargento Toquepala</t>
  </si>
  <si>
    <t xml:space="preserve">Total </t>
  </si>
  <si>
    <t>Cut Off - Morococha 6/</t>
  </si>
  <si>
    <r>
      <t>-</t>
    </r>
    <r>
      <rPr>
        <sz val="8"/>
        <color indexed="9"/>
        <rFont val="Arial Narrow"/>
        <family val="2"/>
      </rPr>
      <t>Antes del desastre de Santa Teresa por fenómeno de "El Niño" registrdo en 1997-1998, la red Cusco - Quillbamba hoy, Cusco - Hidroeléctrica Machu Picchu llegaba hasta Quillabamba, este tramo aún no ha sido reconstruido. Este tramo no está concesionado.</t>
    </r>
  </si>
  <si>
    <r>
      <t xml:space="preserve">Ferrocarril Doe Run Perú Cooper S.R.L. </t>
    </r>
    <r>
      <rPr>
        <sz val="8"/>
        <color indexed="9"/>
        <rFont val="Arial Narrow"/>
        <family val="2"/>
      </rPr>
      <t>( el MTC acordó en mayo de 2015, comunica al INEI el acuerdo de no considerar la infrestructura de esta empresa en el inventario de la Red Ferroviaria, debido a que se encuentra en las instalaciones de la empresa, que además perdió autorización debido a cese de operaciones).</t>
    </r>
  </si>
  <si>
    <t>Ticlio - Morococha 6/</t>
  </si>
  <si>
    <t>Pachacayo - Yauricocha 7/</t>
  </si>
  <si>
    <t>Ferrocarril  Transandino S.A. 8/</t>
  </si>
  <si>
    <t>Empalme - Mollendo 9/</t>
  </si>
  <si>
    <t>Cusco - Hidroeléctrica Machupicchu 10/</t>
  </si>
  <si>
    <t>Pachar - Urubamba 11/</t>
  </si>
  <si>
    <t>Villa El Salvador - Estación Grau 12/</t>
  </si>
  <si>
    <t>Estación Grau - Estación Bayovar 12/</t>
  </si>
  <si>
    <t>1/</t>
  </si>
  <si>
    <t>3/</t>
  </si>
  <si>
    <t>4/</t>
  </si>
  <si>
    <t>5/</t>
  </si>
  <si>
    <t>6/</t>
  </si>
  <si>
    <t>7/</t>
  </si>
  <si>
    <t>8/</t>
  </si>
  <si>
    <t>9/</t>
  </si>
  <si>
    <t>10/</t>
  </si>
  <si>
    <t>11/</t>
  </si>
  <si>
    <t>12/</t>
  </si>
  <si>
    <t>La Oroya se encuentra en el Km 222 de la vía Callao - Huancayo.</t>
  </si>
  <si>
    <t>Levantado el año 2004.</t>
  </si>
  <si>
    <t>El empalme se encuentra en el km 7 de la vía Matarani - Arequipa.</t>
  </si>
  <si>
    <t>Recibe la concesión el 12 de julio de 1999; el operador ferroviario es Perú Rail S.A., antes del 20/09/99 pertemeció a ENAFER S.A.</t>
  </si>
  <si>
    <t>Empalme se encuentra en el Km 7 427 de la vía Matarani - Juliaca  - Puno.</t>
  </si>
  <si>
    <t>Antes del registro del fenómeno "El Niño" en 1997-1998 la vía llegaba hasta Quillabamba.</t>
  </si>
  <si>
    <t>Pachar se encuentra en el Km 61 365 de la vía Cusco - Hidroeléctrica.</t>
  </si>
  <si>
    <t>Información proporcionada por la Autoridad Autónoma del Tren Eléctrico (AATE).</t>
  </si>
  <si>
    <r>
      <rPr>
        <b/>
        <sz val="8"/>
        <rFont val="Arial Narrow"/>
        <family val="2"/>
      </rPr>
      <t>Nota</t>
    </r>
    <r>
      <rPr>
        <sz val="8"/>
        <rFont val="Arial Narrow"/>
        <family val="2"/>
      </rPr>
      <t>: La información corresponde a vía ferrea principal.</t>
    </r>
  </si>
  <si>
    <t xml:space="preserve">   (Kilómetros)</t>
  </si>
  <si>
    <t>2016 P/</t>
  </si>
  <si>
    <t>20.6 RED FERROVIARIA, SEGÚN EMPRESA Y TRAMO, 2010-2016</t>
  </si>
  <si>
    <t>Cut off (Callao-La Oroya) - Huascacocha 5/</t>
  </si>
  <si>
    <t xml:space="preserve">El  01/07/2000 se designó a ENAPU S.A. como la empresa administradora y a partir de julio de 2004 la administración está a cargo del Gobierno Regional de Tacna. </t>
  </si>
  <si>
    <t xml:space="preserve">Cut Off se encuentra en el Km 206 167 de la vía Callao - Huancayo. </t>
  </si>
  <si>
    <t xml:space="preserve"> nuevamente suspendió su servicio, volviendo a reiniciarlo el 05/12/11.</t>
  </si>
  <si>
    <t xml:space="preserve"> 2/  </t>
  </si>
  <si>
    <t xml:space="preserve"> concesionario devuelve al MTC el tramo Pacahacayo - Chauca y el ramal Morococha Ticlio.</t>
  </si>
  <si>
    <t xml:space="preserve">El operador ferroviario es Ferrocarril Central Andino S.A., Ferrovías Central Andina S.A. recibe la  concesión  el  19 de julio de 1999; a partir de agosto de 2004, mediante  Acuerdo  N°2,  el </t>
  </si>
  <si>
    <t>Ferrocarriles de MTC. A partir  del 09/06/08 suspendió su  servicio por obras de rehabilitación, reiniciando sus operaciones el  18/10/10. A  causa de desastres  naturales, a partir del 01/02/11</t>
  </si>
  <si>
    <t xml:space="preserve">A partir de 1997 pasó a ser Institución Pública Descentralizada del Ministerio de Transportes y Comunicaciones (MTC); a partir de julio de 2007 se fusionó a la Dirección General de Caminos  y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</si>
</sst>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_)"/>
    <numFmt numFmtId="165" formatCode="0.0"/>
    <numFmt numFmtId="166" formatCode="#\ ###\ ##0;[=0]\-;General"/>
    <numFmt numFmtId="167" formatCode="_ * #,##0.0_ ;_ * \-#,##0.0_ ;_ * &quot;-&quot;??_ ;_ @_ "/>
  </numFmts>
  <fonts count="14" x14ac:knownFonts="1">
    <font>
      <sz val="10"/>
      <name val="Arial"/>
    </font>
    <font>
      <sz val="7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i/>
      <sz val="12"/>
      <name val="Times New Roman"/>
      <family val="1"/>
    </font>
    <font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3" tint="0.39997558519241921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8" tint="0.39994506668294322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1" fillId="0" borderId="0"/>
    <xf numFmtId="164" fontId="4" fillId="0" borderId="0"/>
  </cellStyleXfs>
  <cellXfs count="113">
    <xf numFmtId="0" fontId="0" fillId="0" borderId="0" xfId="0"/>
    <xf numFmtId="0" fontId="3" fillId="0" borderId="0" xfId="4" applyFont="1" applyBorder="1" applyAlignment="1" applyProtection="1">
      <alignment horizontal="left" vertical="center"/>
    </xf>
    <xf numFmtId="0" fontId="2" fillId="0" borderId="0" xfId="4" applyFont="1" applyBorder="1" applyAlignment="1" applyProtection="1">
      <alignment horizontal="left" vertical="center"/>
    </xf>
    <xf numFmtId="166" fontId="2" fillId="0" borderId="0" xfId="5" applyNumberFormat="1" applyFont="1" applyBorder="1" applyAlignment="1" applyProtection="1">
      <alignment horizontal="right"/>
    </xf>
    <xf numFmtId="166" fontId="2" fillId="0" borderId="1" xfId="5" applyNumberFormat="1" applyFont="1" applyBorder="1" applyAlignment="1" applyProtection="1">
      <alignment horizontal="right"/>
    </xf>
    <xf numFmtId="166" fontId="2" fillId="0" borderId="2" xfId="5" applyNumberFormat="1" applyFont="1" applyBorder="1" applyAlignment="1" applyProtection="1">
      <alignment horizontal="right"/>
    </xf>
    <xf numFmtId="166" fontId="8" fillId="0" borderId="0" xfId="5" applyNumberFormat="1" applyFont="1" applyBorder="1" applyAlignment="1" applyProtection="1">
      <alignment horizontal="right"/>
    </xf>
    <xf numFmtId="0" fontId="3" fillId="0" borderId="0" xfId="4" applyFont="1" applyBorder="1" applyAlignment="1">
      <alignment vertical="center"/>
    </xf>
    <xf numFmtId="165" fontId="3" fillId="0" borderId="0" xfId="4" applyNumberFormat="1" applyFont="1" applyBorder="1" applyAlignment="1">
      <alignment vertical="center"/>
    </xf>
    <xf numFmtId="165" fontId="2" fillId="0" borderId="0" xfId="4" applyNumberFormat="1" applyFont="1" applyFill="1" applyBorder="1" applyAlignment="1" applyProtection="1">
      <alignment horizontal="right" vertical="center"/>
    </xf>
    <xf numFmtId="0" fontId="3" fillId="0" borderId="0" xfId="0" applyFont="1"/>
    <xf numFmtId="165" fontId="3" fillId="0" borderId="0" xfId="4" applyNumberFormat="1" applyFont="1" applyFill="1" applyBorder="1" applyAlignment="1">
      <alignment vertical="center"/>
    </xf>
    <xf numFmtId="0" fontId="2" fillId="0" borderId="8" xfId="4" applyFont="1" applyBorder="1" applyAlignment="1" applyProtection="1">
      <alignment horizontal="center" vertical="center"/>
    </xf>
    <xf numFmtId="1" fontId="2" fillId="0" borderId="8" xfId="4" applyNumberFormat="1" applyFont="1" applyBorder="1" applyAlignment="1" applyProtection="1">
      <alignment horizontal="right" vertical="center"/>
    </xf>
    <xf numFmtId="0" fontId="2" fillId="0" borderId="3" xfId="4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165" fontId="2" fillId="0" borderId="0" xfId="4" applyNumberFormat="1" applyFont="1" applyBorder="1" applyAlignment="1" applyProtection="1"/>
    <xf numFmtId="165" fontId="2" fillId="0" borderId="0" xfId="4" applyNumberFormat="1" applyFont="1" applyFill="1" applyBorder="1" applyAlignment="1" applyProtection="1"/>
    <xf numFmtId="0" fontId="8" fillId="2" borderId="0" xfId="2" applyFont="1" applyFill="1" applyBorder="1" applyAlignment="1">
      <alignment horizontal="right" vertical="center" wrapText="1"/>
    </xf>
    <xf numFmtId="0" fontId="2" fillId="0" borderId="3" xfId="4" applyFont="1" applyBorder="1" applyAlignment="1" applyProtection="1">
      <alignment horizontal="left" vertical="center"/>
    </xf>
    <xf numFmtId="165" fontId="2" fillId="0" borderId="0" xfId="3" applyNumberFormat="1" applyFont="1" applyFill="1" applyBorder="1" applyAlignment="1" applyProtection="1"/>
    <xf numFmtId="0" fontId="2" fillId="0" borderId="4" xfId="4" applyFont="1" applyBorder="1" applyAlignment="1" applyProtection="1">
      <alignment horizontal="left"/>
    </xf>
    <xf numFmtId="165" fontId="2" fillId="0" borderId="5" xfId="3" applyNumberFormat="1" applyFont="1" applyFill="1" applyBorder="1" applyAlignment="1" applyProtection="1"/>
    <xf numFmtId="0" fontId="3" fillId="0" borderId="3" xfId="4" applyFont="1" applyBorder="1" applyAlignment="1" applyProtection="1">
      <alignment horizontal="left" indent="1"/>
    </xf>
    <xf numFmtId="165" fontId="3" fillId="0" borderId="0" xfId="3" applyNumberFormat="1" applyFont="1" applyFill="1" applyBorder="1" applyAlignment="1" applyProtection="1"/>
    <xf numFmtId="0" fontId="2" fillId="0" borderId="3" xfId="4" applyFont="1" applyBorder="1" applyAlignment="1" applyProtection="1">
      <alignment horizontal="left"/>
    </xf>
    <xf numFmtId="0" fontId="3" fillId="0" borderId="6" xfId="4" applyFont="1" applyBorder="1" applyAlignment="1" applyProtection="1">
      <alignment horizontal="left" indent="1"/>
    </xf>
    <xf numFmtId="165" fontId="3" fillId="0" borderId="2" xfId="3" applyNumberFormat="1" applyFont="1" applyFill="1" applyBorder="1" applyAlignment="1" applyProtection="1"/>
    <xf numFmtId="165" fontId="3" fillId="2" borderId="0" xfId="3" applyNumberFormat="1" applyFont="1" applyFill="1" applyBorder="1" applyAlignment="1" applyProtection="1"/>
    <xf numFmtId="0" fontId="3" fillId="0" borderId="3" xfId="4" applyFont="1" applyBorder="1" applyAlignment="1" applyProtection="1">
      <alignment horizontal="left" indent="2"/>
    </xf>
    <xf numFmtId="165" fontId="3" fillId="0" borderId="0" xfId="4" applyNumberFormat="1" applyFont="1" applyFill="1" applyBorder="1" applyAlignment="1"/>
    <xf numFmtId="0" fontId="9" fillId="2" borderId="3" xfId="2" applyFont="1" applyFill="1" applyBorder="1" applyAlignment="1">
      <alignment horizontal="left" vertical="center" indent="1"/>
    </xf>
    <xf numFmtId="165" fontId="9" fillId="2" borderId="0" xfId="2" applyNumberFormat="1" applyFont="1" applyFill="1" applyBorder="1" applyAlignment="1">
      <alignment vertical="center"/>
    </xf>
    <xf numFmtId="0" fontId="10" fillId="0" borderId="0" xfId="4" applyFont="1" applyBorder="1" applyAlignment="1">
      <alignment vertical="center"/>
    </xf>
    <xf numFmtId="0" fontId="9" fillId="2" borderId="0" xfId="2" applyFont="1" applyFill="1" applyAlignment="1">
      <alignment vertical="center"/>
    </xf>
    <xf numFmtId="0" fontId="8" fillId="0" borderId="3" xfId="4" applyFont="1" applyBorder="1" applyAlignment="1" applyProtection="1">
      <alignment horizontal="left"/>
    </xf>
    <xf numFmtId="165" fontId="8" fillId="0" borderId="0" xfId="3" applyNumberFormat="1" applyFont="1" applyFill="1" applyBorder="1" applyAlignment="1" applyProtection="1"/>
    <xf numFmtId="0" fontId="3" fillId="2" borderId="3" xfId="4" applyFont="1" applyFill="1" applyBorder="1" applyAlignment="1" applyProtection="1">
      <alignment horizontal="left" indent="1"/>
    </xf>
    <xf numFmtId="0" fontId="3" fillId="0" borderId="3" xfId="4" applyFont="1" applyFill="1" applyBorder="1" applyAlignment="1" applyProtection="1">
      <alignment horizontal="left" indent="2"/>
    </xf>
    <xf numFmtId="0" fontId="3" fillId="0" borderId="3" xfId="4" applyFont="1" applyFill="1" applyBorder="1" applyAlignment="1" applyProtection="1">
      <alignment horizontal="left" indent="1"/>
    </xf>
    <xf numFmtId="0" fontId="2" fillId="0" borderId="3" xfId="4" applyFont="1" applyFill="1" applyBorder="1" applyAlignment="1" applyProtection="1">
      <alignment horizontal="left"/>
    </xf>
    <xf numFmtId="165" fontId="3" fillId="0" borderId="0" xfId="4" applyNumberFormat="1" applyFont="1" applyFill="1" applyBorder="1" applyAlignment="1" applyProtection="1"/>
    <xf numFmtId="0" fontId="3" fillId="0" borderId="6" xfId="4" applyFont="1" applyFill="1" applyBorder="1" applyAlignment="1" applyProtection="1">
      <alignment horizontal="left" vertical="center"/>
    </xf>
    <xf numFmtId="0" fontId="3" fillId="0" borderId="2" xfId="4" applyFont="1" applyFill="1" applyBorder="1" applyAlignment="1" applyProtection="1">
      <alignment horizontal="left" vertical="center"/>
    </xf>
    <xf numFmtId="165" fontId="3" fillId="0" borderId="2" xfId="4" applyNumberFormat="1" applyFont="1" applyBorder="1" applyAlignment="1">
      <alignment vertical="center"/>
    </xf>
    <xf numFmtId="165" fontId="3" fillId="0" borderId="2" xfId="4" applyNumberFormat="1" applyFont="1" applyFill="1" applyBorder="1" applyAlignment="1">
      <alignment vertical="center"/>
    </xf>
    <xf numFmtId="0" fontId="3" fillId="0" borderId="0" xfId="4" applyFont="1" applyFill="1" applyBorder="1" applyAlignment="1" applyProtection="1">
      <alignment horizontal="left"/>
    </xf>
    <xf numFmtId="0" fontId="11" fillId="0" borderId="0" xfId="0" applyFont="1" applyFill="1"/>
    <xf numFmtId="0" fontId="11" fillId="0" borderId="0" xfId="4" applyFont="1" applyFill="1" applyBorder="1" applyAlignment="1">
      <alignment vertical="center"/>
    </xf>
    <xf numFmtId="165" fontId="11" fillId="0" borderId="0" xfId="4" applyNumberFormat="1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49" fontId="12" fillId="0" borderId="0" xfId="4" applyNumberFormat="1" applyFont="1" applyFill="1" applyBorder="1" applyAlignment="1">
      <alignment vertical="center"/>
    </xf>
    <xf numFmtId="0" fontId="11" fillId="0" borderId="0" xfId="4" applyFont="1" applyFill="1" applyBorder="1" applyAlignment="1" applyProtection="1"/>
    <xf numFmtId="0" fontId="11" fillId="0" borderId="0" xfId="4" applyFont="1" applyFill="1" applyBorder="1" applyAlignment="1" applyProtection="1">
      <alignment horizontal="left" vertical="center"/>
    </xf>
    <xf numFmtId="0" fontId="12" fillId="0" borderId="0" xfId="4" applyFont="1" applyFill="1" applyBorder="1" applyAlignment="1" applyProtection="1">
      <alignment horizontal="left" vertical="center" wrapText="1"/>
    </xf>
    <xf numFmtId="165" fontId="12" fillId="0" borderId="0" xfId="3" applyNumberFormat="1" applyFont="1" applyFill="1" applyBorder="1" applyAlignment="1" applyProtection="1">
      <alignment horizontal="right" vertical="center"/>
    </xf>
    <xf numFmtId="165" fontId="11" fillId="0" borderId="0" xfId="4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 applyProtection="1">
      <alignment horizontal="left" vertical="center" indent="1"/>
    </xf>
    <xf numFmtId="165" fontId="11" fillId="0" borderId="0" xfId="3" applyNumberFormat="1" applyFont="1" applyFill="1" applyBorder="1" applyAlignment="1" applyProtection="1">
      <alignment horizontal="right" vertical="center"/>
    </xf>
    <xf numFmtId="0" fontId="12" fillId="0" borderId="0" xfId="4" applyFont="1" applyFill="1" applyBorder="1" applyAlignment="1" applyProtection="1">
      <alignment horizontal="left" vertical="center"/>
    </xf>
    <xf numFmtId="165" fontId="12" fillId="0" borderId="0" xfId="4" applyNumberFormat="1" applyFont="1" applyFill="1" applyBorder="1" applyAlignment="1" applyProtection="1">
      <alignment horizontal="right" vertical="center"/>
    </xf>
    <xf numFmtId="165" fontId="11" fillId="0" borderId="0" xfId="4" applyNumberFormat="1" applyFont="1" applyFill="1" applyBorder="1" applyAlignment="1" applyProtection="1">
      <alignment horizontal="right" vertical="center"/>
    </xf>
    <xf numFmtId="1" fontId="2" fillId="0" borderId="7" xfId="4" applyNumberFormat="1" applyFont="1" applyBorder="1" applyAlignment="1" applyProtection="1">
      <alignment horizontal="right" vertical="center"/>
    </xf>
    <xf numFmtId="1" fontId="2" fillId="0" borderId="7" xfId="4" applyNumberFormat="1" applyFont="1" applyFill="1" applyBorder="1" applyAlignment="1" applyProtection="1">
      <alignment horizontal="right" vertical="center"/>
    </xf>
    <xf numFmtId="0" fontId="2" fillId="0" borderId="4" xfId="4" applyFont="1" applyBorder="1" applyAlignment="1" applyProtection="1">
      <alignment horizontal="center" vertical="center"/>
    </xf>
    <xf numFmtId="166" fontId="3" fillId="0" borderId="0" xfId="5" applyNumberFormat="1" applyFont="1" applyBorder="1" applyAlignment="1" applyProtection="1">
      <alignment horizontal="right"/>
    </xf>
    <xf numFmtId="166" fontId="3" fillId="0" borderId="2" xfId="5" applyNumberFormat="1" applyFont="1" applyBorder="1" applyAlignment="1" applyProtection="1">
      <alignment horizontal="right"/>
    </xf>
    <xf numFmtId="166" fontId="9" fillId="0" borderId="0" xfId="5" applyNumberFormat="1" applyFont="1" applyBorder="1" applyAlignment="1" applyProtection="1">
      <alignment horizontal="right"/>
    </xf>
    <xf numFmtId="165" fontId="8" fillId="2" borderId="0" xfId="2" applyNumberFormat="1" applyFont="1" applyFill="1" applyBorder="1" applyAlignment="1">
      <alignment horizontal="right" vertical="center" wrapText="1"/>
    </xf>
    <xf numFmtId="167" fontId="9" fillId="0" borderId="0" xfId="5" applyNumberFormat="1" applyFont="1" applyBorder="1" applyAlignment="1" applyProtection="1">
      <alignment horizontal="right"/>
    </xf>
    <xf numFmtId="167" fontId="3" fillId="0" borderId="0" xfId="5" applyNumberFormat="1" applyFont="1" applyBorder="1" applyAlignment="1" applyProtection="1">
      <alignment horizontal="right"/>
    </xf>
    <xf numFmtId="167" fontId="3" fillId="0" borderId="2" xfId="5" applyNumberFormat="1" applyFont="1" applyBorder="1" applyAlignment="1" applyProtection="1">
      <alignment horizontal="right"/>
    </xf>
    <xf numFmtId="167" fontId="2" fillId="0" borderId="2" xfId="3" applyNumberFormat="1" applyFont="1" applyFill="1" applyBorder="1" applyAlignment="1" applyProtection="1">
      <alignment horizontal="right"/>
    </xf>
    <xf numFmtId="167" fontId="2" fillId="0" borderId="5" xfId="3" applyNumberFormat="1" applyFont="1" applyFill="1" applyBorder="1" applyAlignment="1" applyProtection="1">
      <alignment horizontal="right"/>
    </xf>
    <xf numFmtId="167" fontId="3" fillId="0" borderId="0" xfId="3" applyNumberFormat="1" applyFont="1" applyFill="1" applyBorder="1" applyAlignment="1" applyProtection="1">
      <alignment horizontal="right"/>
    </xf>
    <xf numFmtId="167" fontId="2" fillId="0" borderId="0" xfId="3" applyNumberFormat="1" applyFont="1" applyFill="1" applyBorder="1" applyAlignment="1" applyProtection="1">
      <alignment horizontal="right"/>
    </xf>
    <xf numFmtId="167" fontId="3" fillId="0" borderId="2" xfId="3" applyNumberFormat="1" applyFont="1" applyFill="1" applyBorder="1" applyAlignment="1" applyProtection="1">
      <alignment horizontal="right"/>
    </xf>
    <xf numFmtId="167" fontId="3" fillId="2" borderId="0" xfId="3" applyNumberFormat="1" applyFont="1" applyFill="1" applyBorder="1" applyAlignment="1" applyProtection="1">
      <alignment horizontal="right"/>
    </xf>
    <xf numFmtId="167" fontId="3" fillId="0" borderId="0" xfId="4" applyNumberFormat="1" applyFont="1" applyFill="1" applyBorder="1" applyAlignment="1">
      <alignment horizontal="right"/>
    </xf>
    <xf numFmtId="167" fontId="8" fillId="0" borderId="0" xfId="3" applyNumberFormat="1" applyFont="1" applyFill="1" applyBorder="1" applyAlignment="1" applyProtection="1">
      <alignment horizontal="right"/>
    </xf>
    <xf numFmtId="167" fontId="3" fillId="0" borderId="0" xfId="4" applyNumberFormat="1" applyFont="1" applyFill="1" applyBorder="1" applyAlignment="1" applyProtection="1">
      <alignment horizontal="right"/>
    </xf>
    <xf numFmtId="167" fontId="3" fillId="0" borderId="2" xfId="4" applyNumberFormat="1" applyFont="1" applyFill="1" applyBorder="1" applyAlignment="1" applyProtection="1">
      <alignment horizontal="right"/>
    </xf>
    <xf numFmtId="167" fontId="2" fillId="0" borderId="0" xfId="4" applyNumberFormat="1" applyFont="1" applyFill="1" applyBorder="1" applyAlignment="1" applyProtection="1">
      <alignment horizontal="right"/>
    </xf>
    <xf numFmtId="165" fontId="3" fillId="0" borderId="0" xfId="4" applyNumberFormat="1" applyFont="1" applyBorder="1" applyAlignment="1">
      <alignment horizontal="left" vertical="center"/>
    </xf>
    <xf numFmtId="165" fontId="3" fillId="0" borderId="0" xfId="4" applyNumberFormat="1" applyFont="1" applyFill="1" applyBorder="1" applyAlignment="1">
      <alignment horizontal="left" vertical="center"/>
    </xf>
    <xf numFmtId="0" fontId="3" fillId="0" borderId="0" xfId="4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4" applyFont="1" applyBorder="1" applyAlignment="1">
      <alignment horizontal="left" vertical="center"/>
    </xf>
    <xf numFmtId="0" fontId="3" fillId="0" borderId="0" xfId="4" applyFont="1" applyBorder="1" applyAlignment="1">
      <alignment horizontal="right" vertical="center"/>
    </xf>
    <xf numFmtId="0" fontId="10" fillId="0" borderId="0" xfId="4" applyFont="1" applyBorder="1" applyAlignment="1">
      <alignment horizontal="right" vertical="center"/>
    </xf>
    <xf numFmtId="0" fontId="11" fillId="0" borderId="0" xfId="4" applyFont="1" applyFill="1" applyBorder="1" applyAlignment="1">
      <alignment horizontal="right" vertical="center"/>
    </xf>
    <xf numFmtId="0" fontId="3" fillId="0" borderId="0" xfId="4" applyFont="1" applyBorder="1" applyAlignment="1">
      <alignment horizontal="right"/>
    </xf>
    <xf numFmtId="0" fontId="3" fillId="0" borderId="0" xfId="4" applyFont="1" applyBorder="1" applyAlignment="1">
      <alignment horizontal="right" vertical="top"/>
    </xf>
    <xf numFmtId="0" fontId="3" fillId="0" borderId="2" xfId="4" applyFont="1" applyBorder="1" applyAlignment="1">
      <alignment horizontal="right" vertical="center"/>
    </xf>
    <xf numFmtId="0" fontId="2" fillId="0" borderId="0" xfId="0" applyFont="1" applyBorder="1" applyAlignment="1">
      <alignment wrapText="1"/>
    </xf>
    <xf numFmtId="0" fontId="3" fillId="0" borderId="2" xfId="0" applyFont="1" applyBorder="1"/>
    <xf numFmtId="0" fontId="3" fillId="0" borderId="0" xfId="4" applyFont="1" applyFill="1" applyBorder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10" fillId="0" borderId="0" xfId="4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justify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justify" wrapText="1"/>
    </xf>
    <xf numFmtId="0" fontId="3" fillId="0" borderId="5" xfId="4" quotePrefix="1" applyFont="1" applyFill="1" applyBorder="1" applyAlignment="1" applyProtection="1"/>
    <xf numFmtId="0" fontId="3" fillId="0" borderId="0" xfId="4" applyFont="1" applyBorder="1" applyAlignment="1">
      <alignment horizontal="center" vertical="justify"/>
    </xf>
    <xf numFmtId="0" fontId="2" fillId="0" borderId="0" xfId="0" applyFont="1" applyBorder="1" applyAlignment="1" applyProtection="1">
      <alignment horizontal="left" vertical="center"/>
    </xf>
    <xf numFmtId="0" fontId="13" fillId="0" borderId="0" xfId="4" quotePrefix="1" applyFont="1" applyBorder="1" applyAlignment="1" applyProtection="1">
      <alignment horizontal="left" vertical="center"/>
    </xf>
  </cellXfs>
  <cellStyles count="6">
    <cellStyle name="Hipervínculo 2" xfId="1"/>
    <cellStyle name="Normal" xfId="0" builtinId="0"/>
    <cellStyle name="Normal 2" xfId="2"/>
    <cellStyle name="Normal_IEC17004" xfId="3"/>
    <cellStyle name="Normal_IEC17005" xfId="4"/>
    <cellStyle name="Normal_IECM130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trada\CORRECCIONES%20-%20DEIPRO%20-%20CE%202014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105"/>
  <sheetViews>
    <sheetView showGridLines="0" tabSelected="1" view="pageBreakPreview" topLeftCell="A34" zoomScale="120" zoomScaleNormal="120" zoomScaleSheetLayoutView="120" workbookViewId="0">
      <selection activeCell="A43" sqref="A43"/>
    </sheetView>
  </sheetViews>
  <sheetFormatPr baseColWidth="10" defaultColWidth="7.109375" defaultRowHeight="10.199999999999999" x14ac:dyDescent="0.2"/>
  <cols>
    <col min="1" max="1" width="2.109375" style="89" customWidth="1"/>
    <col min="2" max="2" width="9.44140625" style="10" customWidth="1"/>
    <col min="3" max="3" width="26.33203125" style="7" customWidth="1"/>
    <col min="4" max="4" width="8.33203125" style="7" hidden="1" customWidth="1"/>
    <col min="5" max="9" width="8.44140625" style="8" hidden="1" customWidth="1"/>
    <col min="10" max="16" width="9.77734375" style="11" customWidth="1"/>
    <col min="17" max="17" width="9.77734375" style="7" customWidth="1"/>
    <col min="18" max="16384" width="7.109375" style="7"/>
  </cols>
  <sheetData>
    <row r="1" spans="1:16" ht="13.2" x14ac:dyDescent="0.25">
      <c r="A1" s="112" t="s">
        <v>83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ht="8.25" customHeight="1" x14ac:dyDescent="0.25">
      <c r="B2" s="1" t="s">
        <v>81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3" customHeight="1" x14ac:dyDescent="0.2">
      <c r="A3" s="94"/>
      <c r="B3" s="96"/>
      <c r="C3" s="2"/>
      <c r="D3" s="2"/>
    </row>
    <row r="4" spans="1:16" ht="30" customHeight="1" x14ac:dyDescent="0.2">
      <c r="B4" s="95" t="s">
        <v>30</v>
      </c>
      <c r="C4" s="64" t="s">
        <v>1</v>
      </c>
      <c r="D4" s="12">
        <v>2004</v>
      </c>
      <c r="E4" s="13">
        <v>2005</v>
      </c>
      <c r="F4" s="13">
        <v>2006</v>
      </c>
      <c r="G4" s="13">
        <v>2007</v>
      </c>
      <c r="H4" s="62">
        <v>2008</v>
      </c>
      <c r="I4" s="62">
        <v>2009</v>
      </c>
      <c r="J4" s="63">
        <v>2010</v>
      </c>
      <c r="K4" s="63">
        <v>2011</v>
      </c>
      <c r="L4" s="63">
        <v>2012</v>
      </c>
      <c r="M4" s="63">
        <v>2013</v>
      </c>
      <c r="N4" s="63">
        <v>2014</v>
      </c>
      <c r="O4" s="63">
        <v>2015</v>
      </c>
      <c r="P4" s="63" t="s">
        <v>82</v>
      </c>
    </row>
    <row r="5" spans="1:16" ht="5.25" customHeight="1" x14ac:dyDescent="0.2">
      <c r="C5" s="14"/>
      <c r="D5" s="15"/>
      <c r="E5" s="16"/>
      <c r="F5" s="16"/>
      <c r="G5" s="16"/>
      <c r="H5" s="16"/>
      <c r="I5" s="16"/>
      <c r="J5" s="17"/>
      <c r="K5" s="17"/>
      <c r="L5" s="17"/>
      <c r="M5" s="17"/>
      <c r="N5" s="17"/>
      <c r="O5" s="17"/>
      <c r="P5" s="17"/>
    </row>
    <row r="6" spans="1:16" ht="12.75" customHeight="1" x14ac:dyDescent="0.2">
      <c r="C6" s="14"/>
      <c r="D6" s="18"/>
      <c r="E6" s="18"/>
      <c r="F6" s="18"/>
      <c r="G6" s="18"/>
      <c r="H6" s="18"/>
      <c r="I6" s="68"/>
      <c r="J6" s="68"/>
      <c r="K6" s="68"/>
      <c r="L6" s="68"/>
      <c r="M6" s="68"/>
      <c r="N6" s="68"/>
      <c r="O6" s="68"/>
      <c r="P6" s="68"/>
    </row>
    <row r="7" spans="1:16" ht="11.4" customHeight="1" x14ac:dyDescent="0.2">
      <c r="A7" s="94"/>
      <c r="C7" s="19" t="s">
        <v>49</v>
      </c>
      <c r="D7" s="20">
        <f t="shared" ref="D7:H7" si="0">D10+D12+D21+D35+D8+D39+D33</f>
        <v>2007.646</v>
      </c>
      <c r="E7" s="20">
        <f t="shared" si="0"/>
        <v>1913.646</v>
      </c>
      <c r="F7" s="20">
        <f t="shared" si="0"/>
        <v>1906.6</v>
      </c>
      <c r="G7" s="20">
        <f t="shared" si="0"/>
        <v>1906.6</v>
      </c>
      <c r="H7" s="20">
        <f t="shared" si="0"/>
        <v>1906.6</v>
      </c>
      <c r="I7" s="72">
        <v>1906.646</v>
      </c>
      <c r="J7" s="72">
        <v>1906.646</v>
      </c>
      <c r="K7" s="72">
        <v>1927.546</v>
      </c>
      <c r="L7" s="72">
        <v>1927.5</v>
      </c>
      <c r="M7" s="72">
        <v>1927.5</v>
      </c>
      <c r="N7" s="72">
        <v>1939.6999999999998</v>
      </c>
      <c r="O7" s="72">
        <v>1939.6999999999998</v>
      </c>
      <c r="P7" s="72">
        <v>1939.6999999999998</v>
      </c>
    </row>
    <row r="8" spans="1:16" ht="11.4" customHeight="1" x14ac:dyDescent="0.2">
      <c r="B8" s="102" t="s">
        <v>31</v>
      </c>
      <c r="C8" s="21" t="s">
        <v>38</v>
      </c>
      <c r="D8" s="22">
        <f t="shared" ref="D8:O8" si="1">D9</f>
        <v>60</v>
      </c>
      <c r="E8" s="22">
        <f t="shared" si="1"/>
        <v>60</v>
      </c>
      <c r="F8" s="22">
        <f t="shared" si="1"/>
        <v>60</v>
      </c>
      <c r="G8" s="22">
        <f t="shared" si="1"/>
        <v>60</v>
      </c>
      <c r="H8" s="22">
        <f t="shared" si="1"/>
        <v>60</v>
      </c>
      <c r="I8" s="73">
        <f t="shared" si="1"/>
        <v>60</v>
      </c>
      <c r="J8" s="73">
        <f t="shared" si="1"/>
        <v>60</v>
      </c>
      <c r="K8" s="73">
        <f t="shared" si="1"/>
        <v>60</v>
      </c>
      <c r="L8" s="73">
        <f t="shared" si="1"/>
        <v>60</v>
      </c>
      <c r="M8" s="73">
        <f t="shared" si="1"/>
        <v>60</v>
      </c>
      <c r="N8" s="73">
        <f t="shared" si="1"/>
        <v>60</v>
      </c>
      <c r="O8" s="73">
        <f t="shared" si="1"/>
        <v>60</v>
      </c>
      <c r="P8" s="73">
        <v>60</v>
      </c>
    </row>
    <row r="9" spans="1:16" ht="11.4" customHeight="1" x14ac:dyDescent="0.2">
      <c r="B9" s="103"/>
      <c r="C9" s="23" t="s">
        <v>39</v>
      </c>
      <c r="D9" s="24">
        <v>60</v>
      </c>
      <c r="E9" s="24">
        <v>60</v>
      </c>
      <c r="F9" s="24">
        <v>60</v>
      </c>
      <c r="G9" s="24">
        <v>60</v>
      </c>
      <c r="H9" s="24">
        <v>60</v>
      </c>
      <c r="I9" s="74">
        <v>60</v>
      </c>
      <c r="J9" s="74">
        <v>60</v>
      </c>
      <c r="K9" s="74">
        <v>60</v>
      </c>
      <c r="L9" s="74">
        <v>60</v>
      </c>
      <c r="M9" s="74">
        <v>60</v>
      </c>
      <c r="N9" s="74">
        <v>60</v>
      </c>
      <c r="O9" s="74">
        <v>60</v>
      </c>
      <c r="P9" s="74">
        <v>60</v>
      </c>
    </row>
    <row r="10" spans="1:16" ht="11.4" customHeight="1" x14ac:dyDescent="0.2">
      <c r="B10" s="103"/>
      <c r="C10" s="25" t="s">
        <v>3</v>
      </c>
      <c r="D10" s="20">
        <f t="shared" ref="D10:O10" si="2">D11</f>
        <v>128.69999999999999</v>
      </c>
      <c r="E10" s="20">
        <f t="shared" si="2"/>
        <v>128.69999999999999</v>
      </c>
      <c r="F10" s="20">
        <f t="shared" si="2"/>
        <v>128.69999999999999</v>
      </c>
      <c r="G10" s="20">
        <f t="shared" si="2"/>
        <v>128.69999999999999</v>
      </c>
      <c r="H10" s="20">
        <f t="shared" si="2"/>
        <v>128.69999999999999</v>
      </c>
      <c r="I10" s="75">
        <f t="shared" si="2"/>
        <v>128.69999999999999</v>
      </c>
      <c r="J10" s="75">
        <f t="shared" si="2"/>
        <v>128.69999999999999</v>
      </c>
      <c r="K10" s="75">
        <f t="shared" si="2"/>
        <v>128.69999999999999</v>
      </c>
      <c r="L10" s="75">
        <f t="shared" si="2"/>
        <v>128.69999999999999</v>
      </c>
      <c r="M10" s="75">
        <f t="shared" si="2"/>
        <v>128.69999999999999</v>
      </c>
      <c r="N10" s="75">
        <f t="shared" si="2"/>
        <v>128.69999999999999</v>
      </c>
      <c r="O10" s="75">
        <f t="shared" si="2"/>
        <v>128.69999999999999</v>
      </c>
      <c r="P10" s="75">
        <v>128.69999999999999</v>
      </c>
    </row>
    <row r="11" spans="1:16" ht="11.4" customHeight="1" x14ac:dyDescent="0.2">
      <c r="A11" s="94"/>
      <c r="B11" s="104"/>
      <c r="C11" s="26" t="s">
        <v>37</v>
      </c>
      <c r="D11" s="27">
        <v>128.69999999999999</v>
      </c>
      <c r="E11" s="27">
        <v>128.69999999999999</v>
      </c>
      <c r="F11" s="27">
        <v>128.69999999999999</v>
      </c>
      <c r="G11" s="27">
        <v>128.69999999999999</v>
      </c>
      <c r="H11" s="27">
        <v>128.69999999999999</v>
      </c>
      <c r="I11" s="76">
        <v>128.69999999999999</v>
      </c>
      <c r="J11" s="76">
        <v>128.69999999999999</v>
      </c>
      <c r="K11" s="76">
        <v>128.69999999999999</v>
      </c>
      <c r="L11" s="76">
        <v>128.69999999999999</v>
      </c>
      <c r="M11" s="76">
        <v>128.69999999999999</v>
      </c>
      <c r="N11" s="76">
        <v>128.69999999999999</v>
      </c>
      <c r="O11" s="76">
        <v>128.69999999999999</v>
      </c>
      <c r="P11" s="76">
        <v>128.69999999999999</v>
      </c>
    </row>
    <row r="12" spans="1:16" ht="11.4" customHeight="1" x14ac:dyDescent="0.2">
      <c r="B12" s="102" t="s">
        <v>32</v>
      </c>
      <c r="C12" s="21" t="s">
        <v>40</v>
      </c>
      <c r="D12" s="22">
        <f t="shared" ref="D12:H12" si="3">D13+D16+D17+D18+D19+D20</f>
        <v>590.6</v>
      </c>
      <c r="E12" s="22">
        <f t="shared" si="3"/>
        <v>496.6</v>
      </c>
      <c r="F12" s="22">
        <f t="shared" si="3"/>
        <v>489.6</v>
      </c>
      <c r="G12" s="22">
        <f t="shared" si="3"/>
        <v>489.6</v>
      </c>
      <c r="H12" s="22">
        <f t="shared" si="3"/>
        <v>489.6</v>
      </c>
      <c r="I12" s="73">
        <v>489.6</v>
      </c>
      <c r="J12" s="73">
        <v>489.6</v>
      </c>
      <c r="K12" s="73">
        <v>489.6</v>
      </c>
      <c r="L12" s="73">
        <v>489.6</v>
      </c>
      <c r="M12" s="73">
        <v>489.6</v>
      </c>
      <c r="N12" s="73">
        <v>489.6</v>
      </c>
      <c r="O12" s="73">
        <v>489.6</v>
      </c>
      <c r="P12" s="73">
        <v>489.6</v>
      </c>
    </row>
    <row r="13" spans="1:16" ht="11.4" customHeight="1" x14ac:dyDescent="0.2">
      <c r="B13" s="103"/>
      <c r="C13" s="23" t="s">
        <v>17</v>
      </c>
      <c r="D13" s="28">
        <f t="shared" ref="D13:J13" si="4">D14+D15</f>
        <v>346</v>
      </c>
      <c r="E13" s="28">
        <f t="shared" si="4"/>
        <v>346</v>
      </c>
      <c r="F13" s="28">
        <f t="shared" si="4"/>
        <v>346</v>
      </c>
      <c r="G13" s="28">
        <f t="shared" si="4"/>
        <v>346</v>
      </c>
      <c r="H13" s="28">
        <f t="shared" si="4"/>
        <v>346</v>
      </c>
      <c r="I13" s="77">
        <f t="shared" si="4"/>
        <v>346</v>
      </c>
      <c r="J13" s="77">
        <f t="shared" si="4"/>
        <v>346</v>
      </c>
      <c r="K13" s="74">
        <v>346</v>
      </c>
      <c r="L13" s="74">
        <v>346</v>
      </c>
      <c r="M13" s="74">
        <v>346</v>
      </c>
      <c r="N13" s="74">
        <v>346</v>
      </c>
      <c r="O13" s="74">
        <v>346</v>
      </c>
      <c r="P13" s="74">
        <v>346</v>
      </c>
    </row>
    <row r="14" spans="1:16" ht="11.4" customHeight="1" x14ac:dyDescent="0.2">
      <c r="B14" s="103"/>
      <c r="C14" s="29" t="s">
        <v>41</v>
      </c>
      <c r="D14" s="28">
        <v>222</v>
      </c>
      <c r="E14" s="28">
        <v>222</v>
      </c>
      <c r="F14" s="28">
        <v>222</v>
      </c>
      <c r="G14" s="28">
        <v>222</v>
      </c>
      <c r="H14" s="28">
        <v>222</v>
      </c>
      <c r="I14" s="77">
        <v>222</v>
      </c>
      <c r="J14" s="77">
        <v>222</v>
      </c>
      <c r="K14" s="77">
        <v>222</v>
      </c>
      <c r="L14" s="77">
        <v>222</v>
      </c>
      <c r="M14" s="77">
        <v>222</v>
      </c>
      <c r="N14" s="77">
        <v>222</v>
      </c>
      <c r="O14" s="77">
        <v>222</v>
      </c>
      <c r="P14" s="77">
        <v>222</v>
      </c>
    </row>
    <row r="15" spans="1:16" ht="11.4" customHeight="1" x14ac:dyDescent="0.2">
      <c r="B15" s="103"/>
      <c r="C15" s="29" t="s">
        <v>33</v>
      </c>
      <c r="D15" s="24">
        <v>124</v>
      </c>
      <c r="E15" s="24">
        <v>124</v>
      </c>
      <c r="F15" s="24">
        <v>124</v>
      </c>
      <c r="G15" s="24">
        <v>124</v>
      </c>
      <c r="H15" s="24">
        <v>124</v>
      </c>
      <c r="I15" s="74">
        <v>124</v>
      </c>
      <c r="J15" s="74">
        <v>124</v>
      </c>
      <c r="K15" s="74">
        <v>124</v>
      </c>
      <c r="L15" s="74">
        <v>124</v>
      </c>
      <c r="M15" s="74">
        <v>124</v>
      </c>
      <c r="N15" s="74">
        <v>124</v>
      </c>
      <c r="O15" s="74">
        <v>124</v>
      </c>
      <c r="P15" s="74">
        <v>124</v>
      </c>
    </row>
    <row r="16" spans="1:16" ht="11.4" customHeight="1" x14ac:dyDescent="0.2">
      <c r="B16" s="103"/>
      <c r="C16" s="23" t="s">
        <v>42</v>
      </c>
      <c r="D16" s="24">
        <v>132</v>
      </c>
      <c r="E16" s="24">
        <v>132</v>
      </c>
      <c r="F16" s="24">
        <v>132</v>
      </c>
      <c r="G16" s="24">
        <v>132</v>
      </c>
      <c r="H16" s="24">
        <v>132</v>
      </c>
      <c r="I16" s="74">
        <v>132</v>
      </c>
      <c r="J16" s="74">
        <v>132</v>
      </c>
      <c r="K16" s="74">
        <v>132</v>
      </c>
      <c r="L16" s="74">
        <v>132</v>
      </c>
      <c r="M16" s="74">
        <v>132</v>
      </c>
      <c r="N16" s="74">
        <v>132</v>
      </c>
      <c r="O16" s="74">
        <v>132</v>
      </c>
      <c r="P16" s="74">
        <v>132</v>
      </c>
    </row>
    <row r="17" spans="1:17" ht="11.4" customHeight="1" x14ac:dyDescent="0.2">
      <c r="B17" s="103"/>
      <c r="C17" s="23" t="s">
        <v>84</v>
      </c>
      <c r="D17" s="3">
        <v>0</v>
      </c>
      <c r="E17" s="3">
        <v>0</v>
      </c>
      <c r="F17" s="24">
        <v>11.6</v>
      </c>
      <c r="G17" s="24">
        <v>11.6</v>
      </c>
      <c r="H17" s="24">
        <v>11.6</v>
      </c>
      <c r="I17" s="74">
        <v>11.6</v>
      </c>
      <c r="J17" s="78">
        <v>11.6</v>
      </c>
      <c r="K17" s="78">
        <v>11.6</v>
      </c>
      <c r="L17" s="78">
        <v>11.6</v>
      </c>
      <c r="M17" s="78">
        <v>11.6</v>
      </c>
      <c r="N17" s="78">
        <v>11.6</v>
      </c>
      <c r="O17" s="78">
        <v>11.6</v>
      </c>
      <c r="P17" s="78">
        <v>11.6</v>
      </c>
    </row>
    <row r="18" spans="1:17" s="33" customFormat="1" ht="11.4" customHeight="1" x14ac:dyDescent="0.2">
      <c r="A18" s="90"/>
      <c r="B18" s="103"/>
      <c r="C18" s="31" t="s">
        <v>50</v>
      </c>
      <c r="D18" s="32">
        <v>18.600000000000001</v>
      </c>
      <c r="E18" s="32">
        <v>18.600000000000001</v>
      </c>
      <c r="F18" s="6">
        <v>0</v>
      </c>
      <c r="G18" s="6">
        <v>0</v>
      </c>
      <c r="H18" s="67">
        <v>0</v>
      </c>
      <c r="I18" s="69" t="s">
        <v>0</v>
      </c>
      <c r="J18" s="69" t="s">
        <v>0</v>
      </c>
      <c r="K18" s="69" t="s">
        <v>0</v>
      </c>
      <c r="L18" s="69" t="s">
        <v>0</v>
      </c>
      <c r="M18" s="69" t="s">
        <v>0</v>
      </c>
      <c r="N18" s="69" t="s">
        <v>0</v>
      </c>
      <c r="O18" s="69" t="s">
        <v>0</v>
      </c>
      <c r="P18" s="69" t="s">
        <v>0</v>
      </c>
      <c r="Q18" s="34"/>
    </row>
    <row r="19" spans="1:17" s="33" customFormat="1" ht="11.4" customHeight="1" x14ac:dyDescent="0.2">
      <c r="A19" s="90"/>
      <c r="B19" s="103"/>
      <c r="C19" s="31" t="s">
        <v>53</v>
      </c>
      <c r="D19" s="32">
        <v>14</v>
      </c>
      <c r="E19" s="6">
        <v>0</v>
      </c>
      <c r="F19" s="6">
        <v>0</v>
      </c>
      <c r="G19" s="6">
        <v>0</v>
      </c>
      <c r="H19" s="67">
        <v>0</v>
      </c>
      <c r="I19" s="69" t="s">
        <v>0</v>
      </c>
      <c r="J19" s="69" t="s">
        <v>0</v>
      </c>
      <c r="K19" s="69" t="s">
        <v>0</v>
      </c>
      <c r="L19" s="69" t="s">
        <v>0</v>
      </c>
      <c r="M19" s="69" t="s">
        <v>0</v>
      </c>
      <c r="N19" s="69" t="s">
        <v>0</v>
      </c>
      <c r="O19" s="69" t="s">
        <v>0</v>
      </c>
      <c r="P19" s="69" t="s">
        <v>0</v>
      </c>
      <c r="Q19" s="34"/>
    </row>
    <row r="20" spans="1:17" s="33" customFormat="1" ht="11.4" customHeight="1" x14ac:dyDescent="0.2">
      <c r="A20" s="90"/>
      <c r="B20" s="103"/>
      <c r="C20" s="31" t="s">
        <v>54</v>
      </c>
      <c r="D20" s="32">
        <v>80</v>
      </c>
      <c r="E20" s="6">
        <v>0</v>
      </c>
      <c r="F20" s="6">
        <v>0</v>
      </c>
      <c r="G20" s="6">
        <v>0</v>
      </c>
      <c r="H20" s="67">
        <v>0</v>
      </c>
      <c r="I20" s="69" t="s">
        <v>0</v>
      </c>
      <c r="J20" s="69" t="s">
        <v>0</v>
      </c>
      <c r="K20" s="69" t="s">
        <v>0</v>
      </c>
      <c r="L20" s="69" t="s">
        <v>0</v>
      </c>
      <c r="M20" s="69" t="s">
        <v>0</v>
      </c>
      <c r="N20" s="69" t="s">
        <v>0</v>
      </c>
      <c r="O20" s="69" t="s">
        <v>0</v>
      </c>
      <c r="P20" s="69" t="s">
        <v>0</v>
      </c>
      <c r="Q20" s="34"/>
    </row>
    <row r="21" spans="1:17" ht="11.4" customHeight="1" x14ac:dyDescent="0.2">
      <c r="B21" s="103"/>
      <c r="C21" s="35" t="s">
        <v>55</v>
      </c>
      <c r="D21" s="36">
        <f t="shared" ref="D21:H21" si="5">D22+D28+D29</f>
        <v>989.69999999999993</v>
      </c>
      <c r="E21" s="36">
        <f t="shared" si="5"/>
        <v>989.69999999999993</v>
      </c>
      <c r="F21" s="36">
        <f t="shared" si="5"/>
        <v>989.69999999999993</v>
      </c>
      <c r="G21" s="36">
        <f t="shared" si="5"/>
        <v>989.69999999999993</v>
      </c>
      <c r="H21" s="36">
        <f t="shared" si="5"/>
        <v>989.69999999999993</v>
      </c>
      <c r="I21" s="79">
        <v>989.69999999999993</v>
      </c>
      <c r="J21" s="79">
        <v>989.69999999999993</v>
      </c>
      <c r="K21" s="79">
        <v>989.69999999999993</v>
      </c>
      <c r="L21" s="79">
        <v>989.69999999999993</v>
      </c>
      <c r="M21" s="79">
        <v>989.69999999999993</v>
      </c>
      <c r="N21" s="79">
        <v>989.69999999999993</v>
      </c>
      <c r="O21" s="79">
        <v>989.7</v>
      </c>
      <c r="P21" s="79">
        <v>989.69999999999993</v>
      </c>
    </row>
    <row r="22" spans="1:17" ht="11.4" customHeight="1" x14ac:dyDescent="0.2">
      <c r="B22" s="103"/>
      <c r="C22" s="37" t="s">
        <v>4</v>
      </c>
      <c r="D22" s="28">
        <f t="shared" ref="D22:N22" si="6">D23+D24+D25+D26+D27</f>
        <v>854.99999999999989</v>
      </c>
      <c r="E22" s="28">
        <f t="shared" si="6"/>
        <v>854.99999999999989</v>
      </c>
      <c r="F22" s="28">
        <f t="shared" si="6"/>
        <v>854.99999999999989</v>
      </c>
      <c r="G22" s="28">
        <f t="shared" si="6"/>
        <v>854.99999999999989</v>
      </c>
      <c r="H22" s="28">
        <f t="shared" si="6"/>
        <v>854.99999999999989</v>
      </c>
      <c r="I22" s="77">
        <f t="shared" si="6"/>
        <v>854.99999999999989</v>
      </c>
      <c r="J22" s="77">
        <f t="shared" si="6"/>
        <v>854.99999999999989</v>
      </c>
      <c r="K22" s="77">
        <f t="shared" si="6"/>
        <v>854.99999999999989</v>
      </c>
      <c r="L22" s="77">
        <f t="shared" si="6"/>
        <v>854.99999999999989</v>
      </c>
      <c r="M22" s="77">
        <f t="shared" si="6"/>
        <v>854.99999999999989</v>
      </c>
      <c r="N22" s="77">
        <f t="shared" si="6"/>
        <v>854.99999999999989</v>
      </c>
      <c r="O22" s="77">
        <f>O23+O24+O25+O26+O27</f>
        <v>854.99999999999989</v>
      </c>
      <c r="P22" s="77">
        <v>854.99999999999989</v>
      </c>
    </row>
    <row r="23" spans="1:17" ht="11.4" customHeight="1" x14ac:dyDescent="0.2">
      <c r="B23" s="103"/>
      <c r="C23" s="38" t="s">
        <v>18</v>
      </c>
      <c r="D23" s="30">
        <v>147.5</v>
      </c>
      <c r="E23" s="30">
        <v>147.5</v>
      </c>
      <c r="F23" s="30">
        <v>147.5</v>
      </c>
      <c r="G23" s="30">
        <v>147.5</v>
      </c>
      <c r="H23" s="30">
        <v>147.5</v>
      </c>
      <c r="I23" s="78">
        <v>147.5</v>
      </c>
      <c r="J23" s="78">
        <v>147.5</v>
      </c>
      <c r="K23" s="78">
        <v>147.5</v>
      </c>
      <c r="L23" s="74">
        <v>147.5</v>
      </c>
      <c r="M23" s="74">
        <v>147.5</v>
      </c>
      <c r="N23" s="74">
        <v>147.5</v>
      </c>
      <c r="O23" s="74">
        <v>147.5</v>
      </c>
      <c r="P23" s="74">
        <v>147.5</v>
      </c>
    </row>
    <row r="24" spans="1:17" ht="11.4" customHeight="1" x14ac:dyDescent="0.2">
      <c r="B24" s="103"/>
      <c r="C24" s="38" t="s">
        <v>19</v>
      </c>
      <c r="D24" s="30">
        <v>304</v>
      </c>
      <c r="E24" s="30">
        <v>304</v>
      </c>
      <c r="F24" s="30">
        <v>304</v>
      </c>
      <c r="G24" s="30">
        <v>304</v>
      </c>
      <c r="H24" s="30">
        <v>304</v>
      </c>
      <c r="I24" s="78">
        <v>304</v>
      </c>
      <c r="J24" s="78">
        <v>304</v>
      </c>
      <c r="K24" s="78">
        <v>304</v>
      </c>
      <c r="L24" s="74">
        <v>304</v>
      </c>
      <c r="M24" s="74">
        <v>304</v>
      </c>
      <c r="N24" s="74">
        <v>304</v>
      </c>
      <c r="O24" s="74">
        <v>304</v>
      </c>
      <c r="P24" s="74">
        <v>304</v>
      </c>
    </row>
    <row r="25" spans="1:17" ht="11.4" customHeight="1" x14ac:dyDescent="0.2">
      <c r="B25" s="103"/>
      <c r="C25" s="38" t="s">
        <v>20</v>
      </c>
      <c r="D25" s="30">
        <v>47.7</v>
      </c>
      <c r="E25" s="30">
        <v>47.7</v>
      </c>
      <c r="F25" s="30">
        <v>47.7</v>
      </c>
      <c r="G25" s="30">
        <v>47.7</v>
      </c>
      <c r="H25" s="30">
        <v>47.7</v>
      </c>
      <c r="I25" s="78">
        <v>47.7</v>
      </c>
      <c r="J25" s="78">
        <v>47.7</v>
      </c>
      <c r="K25" s="78">
        <v>47.7</v>
      </c>
      <c r="L25" s="74">
        <v>47.7</v>
      </c>
      <c r="M25" s="74">
        <v>47.7</v>
      </c>
      <c r="N25" s="74">
        <v>47.7</v>
      </c>
      <c r="O25" s="74">
        <v>47.7</v>
      </c>
      <c r="P25" s="74">
        <v>47.7</v>
      </c>
    </row>
    <row r="26" spans="1:17" ht="11.4" customHeight="1" x14ac:dyDescent="0.2">
      <c r="B26" s="103"/>
      <c r="C26" s="38" t="s">
        <v>21</v>
      </c>
      <c r="D26" s="24">
        <v>337.9</v>
      </c>
      <c r="E26" s="24">
        <v>337.9</v>
      </c>
      <c r="F26" s="24">
        <v>337.9</v>
      </c>
      <c r="G26" s="24">
        <v>337.9</v>
      </c>
      <c r="H26" s="24">
        <v>337.9</v>
      </c>
      <c r="I26" s="74">
        <v>337.9</v>
      </c>
      <c r="J26" s="74">
        <v>337.9</v>
      </c>
      <c r="K26" s="74">
        <v>337.9</v>
      </c>
      <c r="L26" s="74">
        <v>337.9</v>
      </c>
      <c r="M26" s="74">
        <v>337.9</v>
      </c>
      <c r="N26" s="74">
        <v>337.9</v>
      </c>
      <c r="O26" s="74">
        <v>337.9</v>
      </c>
      <c r="P26" s="74">
        <v>337.9</v>
      </c>
    </row>
    <row r="27" spans="1:17" ht="11.4" customHeight="1" x14ac:dyDescent="0.2">
      <c r="B27" s="103"/>
      <c r="C27" s="38" t="s">
        <v>56</v>
      </c>
      <c r="D27" s="24">
        <v>17.899999999999999</v>
      </c>
      <c r="E27" s="24">
        <v>17.899999999999999</v>
      </c>
      <c r="F27" s="24">
        <v>17.899999999999999</v>
      </c>
      <c r="G27" s="24">
        <v>17.899999999999999</v>
      </c>
      <c r="H27" s="24">
        <v>17.899999999999999</v>
      </c>
      <c r="I27" s="74">
        <v>17.899999999999999</v>
      </c>
      <c r="J27" s="74">
        <v>17.899999999999999</v>
      </c>
      <c r="K27" s="74">
        <v>17.899999999999999</v>
      </c>
      <c r="L27" s="74">
        <v>17.899999999999999</v>
      </c>
      <c r="M27" s="74">
        <v>17.899999999999999</v>
      </c>
      <c r="N27" s="74">
        <v>17.899999999999999</v>
      </c>
      <c r="O27" s="74">
        <v>17.899999999999999</v>
      </c>
      <c r="P27" s="74">
        <v>17.899999999999999</v>
      </c>
    </row>
    <row r="28" spans="1:17" ht="11.4" customHeight="1" x14ac:dyDescent="0.2">
      <c r="B28" s="103"/>
      <c r="C28" s="39" t="s">
        <v>57</v>
      </c>
      <c r="D28" s="24">
        <v>121.7</v>
      </c>
      <c r="E28" s="24">
        <v>121.7</v>
      </c>
      <c r="F28" s="24">
        <v>121.7</v>
      </c>
      <c r="G28" s="24">
        <v>121.7</v>
      </c>
      <c r="H28" s="24">
        <v>121.7</v>
      </c>
      <c r="I28" s="74">
        <v>121.7</v>
      </c>
      <c r="J28" s="74">
        <v>121.7</v>
      </c>
      <c r="K28" s="74">
        <v>121.7</v>
      </c>
      <c r="L28" s="74">
        <v>121.7</v>
      </c>
      <c r="M28" s="74">
        <v>121.7</v>
      </c>
      <c r="N28" s="74">
        <v>121.7</v>
      </c>
      <c r="O28" s="74">
        <v>121.7</v>
      </c>
      <c r="P28" s="74">
        <v>121.7</v>
      </c>
    </row>
    <row r="29" spans="1:17" ht="11.4" customHeight="1" x14ac:dyDescent="0.2">
      <c r="B29" s="103"/>
      <c r="C29" s="37" t="s">
        <v>58</v>
      </c>
      <c r="D29" s="24">
        <v>13</v>
      </c>
      <c r="E29" s="24">
        <v>13</v>
      </c>
      <c r="F29" s="24">
        <v>13</v>
      </c>
      <c r="G29" s="24">
        <v>13</v>
      </c>
      <c r="H29" s="24">
        <v>13</v>
      </c>
      <c r="I29" s="74">
        <v>13</v>
      </c>
      <c r="J29" s="74">
        <v>13</v>
      </c>
      <c r="K29" s="74">
        <v>13</v>
      </c>
      <c r="L29" s="74">
        <v>13</v>
      </c>
      <c r="M29" s="74">
        <v>13</v>
      </c>
      <c r="N29" s="74">
        <v>13</v>
      </c>
      <c r="O29" s="74">
        <v>13</v>
      </c>
      <c r="P29" s="74">
        <v>13</v>
      </c>
    </row>
    <row r="30" spans="1:17" ht="11.4" customHeight="1" x14ac:dyDescent="0.2">
      <c r="B30" s="103"/>
      <c r="C30" s="40" t="s">
        <v>22</v>
      </c>
      <c r="D30" s="3">
        <v>0</v>
      </c>
      <c r="E30" s="3">
        <v>0</v>
      </c>
      <c r="F30" s="3">
        <v>0</v>
      </c>
      <c r="G30" s="3">
        <v>0</v>
      </c>
      <c r="H30" s="65">
        <v>0</v>
      </c>
      <c r="I30" s="70" t="s">
        <v>0</v>
      </c>
      <c r="J30" s="70" t="s">
        <v>0</v>
      </c>
      <c r="K30" s="75">
        <f>SUM(K31:K32)</f>
        <v>20.9</v>
      </c>
      <c r="L30" s="75">
        <f>SUM(L31:L32)</f>
        <v>20.9</v>
      </c>
      <c r="M30" s="75">
        <f>SUM(M31:M32)</f>
        <v>20.9</v>
      </c>
      <c r="N30" s="75">
        <f>SUM(N31:N32)</f>
        <v>33.099999999999994</v>
      </c>
      <c r="O30" s="75">
        <f>SUM(O31:O32)</f>
        <v>33.099999999999994</v>
      </c>
      <c r="P30" s="75">
        <v>33.099999999999994</v>
      </c>
    </row>
    <row r="31" spans="1:17" ht="11.4" customHeight="1" x14ac:dyDescent="0.2">
      <c r="B31" s="103"/>
      <c r="C31" s="23" t="s">
        <v>59</v>
      </c>
      <c r="D31" s="3">
        <v>0</v>
      </c>
      <c r="E31" s="3">
        <v>0</v>
      </c>
      <c r="F31" s="3">
        <v>0</v>
      </c>
      <c r="G31" s="3">
        <v>0</v>
      </c>
      <c r="H31" s="65">
        <v>0</v>
      </c>
      <c r="I31" s="70" t="s">
        <v>0</v>
      </c>
      <c r="J31" s="70" t="s">
        <v>0</v>
      </c>
      <c r="K31" s="80">
        <v>20.9</v>
      </c>
      <c r="L31" s="80">
        <v>20.9</v>
      </c>
      <c r="M31" s="80">
        <v>20.9</v>
      </c>
      <c r="N31" s="80">
        <v>20.9</v>
      </c>
      <c r="O31" s="80">
        <v>20.9</v>
      </c>
      <c r="P31" s="80">
        <v>20.9</v>
      </c>
    </row>
    <row r="32" spans="1:17" ht="11.4" customHeight="1" x14ac:dyDescent="0.2">
      <c r="A32" s="94"/>
      <c r="B32" s="104"/>
      <c r="C32" s="26" t="s">
        <v>60</v>
      </c>
      <c r="D32" s="4">
        <v>0</v>
      </c>
      <c r="E32" s="5">
        <v>0</v>
      </c>
      <c r="F32" s="5">
        <v>0</v>
      </c>
      <c r="G32" s="5">
        <v>0</v>
      </c>
      <c r="H32" s="66">
        <v>0</v>
      </c>
      <c r="I32" s="71" t="s">
        <v>0</v>
      </c>
      <c r="J32" s="71" t="s">
        <v>0</v>
      </c>
      <c r="K32" s="71" t="s">
        <v>0</v>
      </c>
      <c r="L32" s="71" t="s">
        <v>0</v>
      </c>
      <c r="M32" s="71" t="s">
        <v>0</v>
      </c>
      <c r="N32" s="81">
        <v>12.2</v>
      </c>
      <c r="O32" s="81">
        <v>12.2</v>
      </c>
      <c r="P32" s="81">
        <v>12.2</v>
      </c>
    </row>
    <row r="33" spans="1:17" ht="11.4" customHeight="1" x14ac:dyDescent="0.2">
      <c r="B33" s="105" t="s">
        <v>36</v>
      </c>
      <c r="C33" s="40" t="s">
        <v>44</v>
      </c>
      <c r="D33" s="20">
        <f t="shared" ref="D33:O33" si="7">D34</f>
        <v>13.646000000000001</v>
      </c>
      <c r="E33" s="20">
        <f t="shared" si="7"/>
        <v>13.646000000000001</v>
      </c>
      <c r="F33" s="20">
        <f t="shared" si="7"/>
        <v>13.6</v>
      </c>
      <c r="G33" s="20">
        <f t="shared" si="7"/>
        <v>13.6</v>
      </c>
      <c r="H33" s="20">
        <f t="shared" si="7"/>
        <v>13.6</v>
      </c>
      <c r="I33" s="75">
        <f t="shared" si="7"/>
        <v>13.646000000000001</v>
      </c>
      <c r="J33" s="75">
        <f t="shared" si="7"/>
        <v>13.646000000000001</v>
      </c>
      <c r="K33" s="75">
        <f t="shared" si="7"/>
        <v>13.646000000000001</v>
      </c>
      <c r="L33" s="75">
        <f t="shared" si="7"/>
        <v>13.6</v>
      </c>
      <c r="M33" s="75">
        <f t="shared" si="7"/>
        <v>13.6</v>
      </c>
      <c r="N33" s="75">
        <f t="shared" si="7"/>
        <v>13.6</v>
      </c>
      <c r="O33" s="75">
        <f t="shared" si="7"/>
        <v>13.6</v>
      </c>
      <c r="P33" s="75">
        <v>13.6</v>
      </c>
    </row>
    <row r="34" spans="1:17" ht="11.4" customHeight="1" x14ac:dyDescent="0.2">
      <c r="B34" s="106"/>
      <c r="C34" s="23" t="s">
        <v>25</v>
      </c>
      <c r="D34" s="24">
        <v>13.646000000000001</v>
      </c>
      <c r="E34" s="24">
        <v>13.646000000000001</v>
      </c>
      <c r="F34" s="24">
        <v>13.6</v>
      </c>
      <c r="G34" s="24">
        <v>13.6</v>
      </c>
      <c r="H34" s="24">
        <v>13.6</v>
      </c>
      <c r="I34" s="74">
        <v>13.646000000000001</v>
      </c>
      <c r="J34" s="74">
        <v>13.646000000000001</v>
      </c>
      <c r="K34" s="74">
        <v>13.646000000000001</v>
      </c>
      <c r="L34" s="74">
        <v>13.6</v>
      </c>
      <c r="M34" s="74">
        <v>13.6</v>
      </c>
      <c r="N34" s="74">
        <v>13.6</v>
      </c>
      <c r="O34" s="74">
        <v>13.6</v>
      </c>
      <c r="P34" s="74">
        <v>13.6</v>
      </c>
    </row>
    <row r="35" spans="1:17" ht="11.4" customHeight="1" x14ac:dyDescent="0.2">
      <c r="B35" s="106"/>
      <c r="C35" s="25" t="s">
        <v>2</v>
      </c>
      <c r="D35" s="20">
        <f t="shared" ref="D35:O35" si="8">D36</f>
        <v>217.7</v>
      </c>
      <c r="E35" s="20">
        <f t="shared" si="8"/>
        <v>217.7</v>
      </c>
      <c r="F35" s="20">
        <f t="shared" si="8"/>
        <v>217.7</v>
      </c>
      <c r="G35" s="20">
        <f t="shared" si="8"/>
        <v>217.7</v>
      </c>
      <c r="H35" s="20">
        <f t="shared" si="8"/>
        <v>217.7</v>
      </c>
      <c r="I35" s="75">
        <f t="shared" si="8"/>
        <v>217.7</v>
      </c>
      <c r="J35" s="75">
        <f t="shared" si="8"/>
        <v>217.7</v>
      </c>
      <c r="K35" s="75">
        <f t="shared" si="8"/>
        <v>217.7</v>
      </c>
      <c r="L35" s="75">
        <f t="shared" si="8"/>
        <v>217.7</v>
      </c>
      <c r="M35" s="75">
        <f t="shared" si="8"/>
        <v>217.7</v>
      </c>
      <c r="N35" s="75">
        <f t="shared" si="8"/>
        <v>217.7</v>
      </c>
      <c r="O35" s="75">
        <f t="shared" si="8"/>
        <v>217.7</v>
      </c>
      <c r="P35" s="75">
        <v>217.7</v>
      </c>
    </row>
    <row r="36" spans="1:17" ht="11.4" customHeight="1" x14ac:dyDescent="0.2">
      <c r="B36" s="106"/>
      <c r="C36" s="23" t="s">
        <v>5</v>
      </c>
      <c r="D36" s="30">
        <f t="shared" ref="D36:N36" si="9">D37+D38</f>
        <v>217.7</v>
      </c>
      <c r="E36" s="30">
        <f t="shared" si="9"/>
        <v>217.7</v>
      </c>
      <c r="F36" s="30">
        <f t="shared" si="9"/>
        <v>217.7</v>
      </c>
      <c r="G36" s="30">
        <f t="shared" si="9"/>
        <v>217.7</v>
      </c>
      <c r="H36" s="30">
        <f t="shared" si="9"/>
        <v>217.7</v>
      </c>
      <c r="I36" s="78">
        <f t="shared" si="9"/>
        <v>217.7</v>
      </c>
      <c r="J36" s="78">
        <f t="shared" si="9"/>
        <v>217.7</v>
      </c>
      <c r="K36" s="78">
        <f t="shared" si="9"/>
        <v>217.7</v>
      </c>
      <c r="L36" s="78">
        <f t="shared" si="9"/>
        <v>217.7</v>
      </c>
      <c r="M36" s="78">
        <f t="shared" si="9"/>
        <v>217.7</v>
      </c>
      <c r="N36" s="78">
        <f t="shared" si="9"/>
        <v>217.7</v>
      </c>
      <c r="O36" s="78">
        <f t="shared" ref="O36" si="10">O37+O38</f>
        <v>217.7</v>
      </c>
      <c r="P36" s="78">
        <v>217.7</v>
      </c>
    </row>
    <row r="37" spans="1:17" ht="11.4" customHeight="1" x14ac:dyDescent="0.2">
      <c r="B37" s="106"/>
      <c r="C37" s="29" t="s">
        <v>34</v>
      </c>
      <c r="D37" s="30">
        <v>186</v>
      </c>
      <c r="E37" s="30">
        <v>186</v>
      </c>
      <c r="F37" s="30">
        <v>186</v>
      </c>
      <c r="G37" s="30">
        <v>186</v>
      </c>
      <c r="H37" s="30">
        <v>186</v>
      </c>
      <c r="I37" s="78">
        <v>186</v>
      </c>
      <c r="J37" s="78">
        <v>186</v>
      </c>
      <c r="K37" s="78">
        <v>186</v>
      </c>
      <c r="L37" s="78">
        <v>186</v>
      </c>
      <c r="M37" s="78">
        <v>186</v>
      </c>
      <c r="N37" s="78">
        <v>186</v>
      </c>
      <c r="O37" s="78">
        <v>186</v>
      </c>
      <c r="P37" s="78">
        <v>186</v>
      </c>
    </row>
    <row r="38" spans="1:17" ht="9.75" customHeight="1" x14ac:dyDescent="0.2">
      <c r="B38" s="106"/>
      <c r="C38" s="29" t="s">
        <v>48</v>
      </c>
      <c r="D38" s="30">
        <v>31.7</v>
      </c>
      <c r="E38" s="30">
        <v>31.7</v>
      </c>
      <c r="F38" s="30">
        <v>31.7</v>
      </c>
      <c r="G38" s="30">
        <v>31.7</v>
      </c>
      <c r="H38" s="30">
        <v>31.7</v>
      </c>
      <c r="I38" s="78">
        <v>31.7</v>
      </c>
      <c r="J38" s="78">
        <v>31.7</v>
      </c>
      <c r="K38" s="78">
        <v>31.7</v>
      </c>
      <c r="L38" s="78">
        <v>31.7</v>
      </c>
      <c r="M38" s="78">
        <v>31.7</v>
      </c>
      <c r="N38" s="78">
        <v>31.7</v>
      </c>
      <c r="O38" s="78">
        <v>31.7</v>
      </c>
      <c r="P38" s="78">
        <v>31.7</v>
      </c>
    </row>
    <row r="39" spans="1:17" ht="12" customHeight="1" x14ac:dyDescent="0.2">
      <c r="B39" s="106"/>
      <c r="C39" s="40" t="s">
        <v>45</v>
      </c>
      <c r="D39" s="17">
        <f t="shared" ref="D39:O39" si="11">D40</f>
        <v>7.3</v>
      </c>
      <c r="E39" s="17">
        <f t="shared" si="11"/>
        <v>7.3</v>
      </c>
      <c r="F39" s="17">
        <f t="shared" si="11"/>
        <v>7.3</v>
      </c>
      <c r="G39" s="17">
        <f t="shared" si="11"/>
        <v>7.3</v>
      </c>
      <c r="H39" s="17">
        <f t="shared" si="11"/>
        <v>7.3</v>
      </c>
      <c r="I39" s="82">
        <f t="shared" si="11"/>
        <v>7.3</v>
      </c>
      <c r="J39" s="82">
        <f t="shared" si="11"/>
        <v>7.3</v>
      </c>
      <c r="K39" s="82">
        <f t="shared" si="11"/>
        <v>7.3</v>
      </c>
      <c r="L39" s="82">
        <f t="shared" si="11"/>
        <v>7.3</v>
      </c>
      <c r="M39" s="82">
        <f t="shared" si="11"/>
        <v>7.3</v>
      </c>
      <c r="N39" s="82">
        <f t="shared" si="11"/>
        <v>7.3</v>
      </c>
      <c r="O39" s="82">
        <f t="shared" si="11"/>
        <v>7.3</v>
      </c>
      <c r="P39" s="82">
        <v>7.3</v>
      </c>
    </row>
    <row r="40" spans="1:17" ht="9.75" customHeight="1" x14ac:dyDescent="0.2">
      <c r="B40" s="106"/>
      <c r="C40" s="23" t="s">
        <v>35</v>
      </c>
      <c r="D40" s="41">
        <v>7.3</v>
      </c>
      <c r="E40" s="41">
        <v>7.3</v>
      </c>
      <c r="F40" s="41">
        <v>7.3</v>
      </c>
      <c r="G40" s="41">
        <v>7.3</v>
      </c>
      <c r="H40" s="41">
        <v>7.3</v>
      </c>
      <c r="I40" s="80">
        <v>7.3</v>
      </c>
      <c r="J40" s="80">
        <v>7.3</v>
      </c>
      <c r="K40" s="80">
        <v>7.3</v>
      </c>
      <c r="L40" s="80">
        <v>7.3</v>
      </c>
      <c r="M40" s="80">
        <v>7.3</v>
      </c>
      <c r="N40" s="80">
        <v>7.3</v>
      </c>
      <c r="O40" s="80">
        <v>7.3</v>
      </c>
      <c r="P40" s="80">
        <v>7.3</v>
      </c>
    </row>
    <row r="41" spans="1:17" ht="11.25" customHeight="1" x14ac:dyDescent="0.25">
      <c r="A41" s="94"/>
      <c r="B41" s="107"/>
      <c r="C41" s="42"/>
      <c r="D41" s="43"/>
      <c r="E41" s="44"/>
      <c r="F41" s="44"/>
      <c r="G41" s="44"/>
      <c r="H41" s="44"/>
      <c r="I41" s="44"/>
      <c r="J41" s="45"/>
      <c r="K41" s="45"/>
      <c r="L41" s="45"/>
      <c r="M41" s="45"/>
      <c r="N41" s="45"/>
      <c r="O41" s="45"/>
      <c r="P41" s="45"/>
    </row>
    <row r="42" spans="1:17" ht="12.75" customHeight="1" x14ac:dyDescent="0.2">
      <c r="A42" s="109" t="s">
        <v>80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</row>
    <row r="43" spans="1:17" s="85" customFormat="1" ht="9.9" customHeight="1" x14ac:dyDescent="0.2">
      <c r="A43" s="92" t="s">
        <v>61</v>
      </c>
      <c r="B43" s="46" t="s">
        <v>85</v>
      </c>
      <c r="C43" s="46"/>
      <c r="D43" s="46"/>
      <c r="E43" s="83"/>
      <c r="F43" s="83"/>
      <c r="G43" s="83"/>
      <c r="H43" s="83"/>
      <c r="I43" s="83"/>
      <c r="J43" s="84"/>
      <c r="K43" s="84"/>
      <c r="L43" s="84"/>
      <c r="M43" s="84"/>
      <c r="N43" s="84"/>
      <c r="O43" s="84"/>
      <c r="P43" s="84"/>
    </row>
    <row r="44" spans="1:17" ht="11.4" customHeight="1" x14ac:dyDescent="0.25">
      <c r="A44" s="110" t="s">
        <v>88</v>
      </c>
      <c r="B44" s="108" t="s">
        <v>92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1:17" ht="11.4" customHeight="1" x14ac:dyDescent="0.25">
      <c r="B45" s="101" t="s">
        <v>91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1:17" ht="10.8" customHeight="1" x14ac:dyDescent="0.25">
      <c r="B46" s="101" t="s">
        <v>87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1:17" s="85" customFormat="1" ht="12.6" customHeight="1" x14ac:dyDescent="0.25">
      <c r="A47" s="93" t="s">
        <v>62</v>
      </c>
      <c r="B47" s="101" t="s">
        <v>90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</row>
    <row r="48" spans="1:17" ht="10.199999999999999" customHeight="1" x14ac:dyDescent="0.25">
      <c r="B48" s="101" t="s">
        <v>89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1:16" s="85" customFormat="1" ht="10.95" customHeight="1" x14ac:dyDescent="0.2">
      <c r="A49" s="89" t="s">
        <v>63</v>
      </c>
      <c r="B49" s="97" t="s">
        <v>72</v>
      </c>
      <c r="C49" s="97"/>
      <c r="D49" s="97"/>
      <c r="E49" s="98"/>
      <c r="F49" s="98"/>
      <c r="G49" s="98"/>
      <c r="H49" s="98"/>
      <c r="I49" s="98"/>
      <c r="J49" s="98"/>
      <c r="K49" s="98"/>
      <c r="L49" s="98"/>
      <c r="M49" s="86"/>
      <c r="N49" s="86"/>
      <c r="O49" s="86"/>
      <c r="P49" s="86"/>
    </row>
    <row r="50" spans="1:16" s="85" customFormat="1" ht="10.199999999999999" customHeight="1" x14ac:dyDescent="0.2">
      <c r="A50" s="89" t="s">
        <v>64</v>
      </c>
      <c r="B50" s="97" t="s">
        <v>86</v>
      </c>
      <c r="C50" s="97"/>
      <c r="D50" s="97"/>
      <c r="E50" s="98"/>
      <c r="F50" s="98"/>
      <c r="G50" s="98"/>
      <c r="H50" s="98"/>
      <c r="I50" s="98"/>
      <c r="J50" s="98"/>
      <c r="K50" s="98"/>
      <c r="L50" s="98"/>
      <c r="M50" s="86"/>
      <c r="N50" s="86"/>
      <c r="O50" s="86"/>
      <c r="P50" s="86"/>
    </row>
    <row r="51" spans="1:16" s="88" customFormat="1" ht="9.9" customHeight="1" x14ac:dyDescent="0.2">
      <c r="A51" s="89" t="s">
        <v>65</v>
      </c>
      <c r="B51" s="97" t="s">
        <v>73</v>
      </c>
      <c r="C51" s="99"/>
      <c r="D51" s="99"/>
      <c r="E51" s="100"/>
      <c r="F51" s="100"/>
      <c r="G51" s="100"/>
      <c r="H51" s="100"/>
      <c r="I51" s="100"/>
      <c r="J51" s="100"/>
      <c r="K51" s="100"/>
      <c r="L51" s="100"/>
      <c r="M51" s="87"/>
      <c r="N51" s="87"/>
      <c r="O51" s="87"/>
      <c r="P51" s="87"/>
    </row>
    <row r="52" spans="1:16" s="88" customFormat="1" ht="12.6" hidden="1" customHeight="1" x14ac:dyDescent="0.2">
      <c r="A52" s="89" t="s">
        <v>63</v>
      </c>
      <c r="B52" s="97"/>
      <c r="C52" s="99"/>
      <c r="D52" s="99"/>
      <c r="E52" s="100"/>
      <c r="F52" s="100"/>
      <c r="G52" s="100"/>
      <c r="H52" s="100"/>
      <c r="I52" s="100"/>
      <c r="J52" s="100"/>
      <c r="K52" s="100"/>
      <c r="L52" s="100"/>
      <c r="M52" s="87"/>
      <c r="N52" s="87"/>
      <c r="O52" s="87"/>
      <c r="P52" s="87"/>
    </row>
    <row r="53" spans="1:16" s="88" customFormat="1" ht="9.9" customHeight="1" x14ac:dyDescent="0.2">
      <c r="A53" s="89" t="s">
        <v>66</v>
      </c>
      <c r="B53" s="97" t="s">
        <v>74</v>
      </c>
      <c r="C53" s="99"/>
      <c r="D53" s="99"/>
      <c r="E53" s="100"/>
      <c r="F53" s="100"/>
      <c r="G53" s="100"/>
      <c r="H53" s="100"/>
      <c r="I53" s="100"/>
      <c r="J53" s="100"/>
      <c r="K53" s="100"/>
      <c r="L53" s="100"/>
      <c r="M53" s="87"/>
      <c r="N53" s="87"/>
      <c r="O53" s="87"/>
      <c r="P53" s="87"/>
    </row>
    <row r="54" spans="1:16" s="85" customFormat="1" ht="9.9" customHeight="1" x14ac:dyDescent="0.2">
      <c r="A54" s="89" t="s">
        <v>67</v>
      </c>
      <c r="B54" s="97" t="s">
        <v>75</v>
      </c>
      <c r="C54" s="97"/>
      <c r="D54" s="97"/>
      <c r="E54" s="98"/>
      <c r="F54" s="98"/>
      <c r="G54" s="98"/>
      <c r="H54" s="98"/>
      <c r="I54" s="98"/>
      <c r="J54" s="98"/>
      <c r="K54" s="98"/>
      <c r="L54" s="98"/>
      <c r="M54" s="86"/>
      <c r="N54" s="86"/>
      <c r="O54" s="86"/>
      <c r="P54" s="86"/>
    </row>
    <row r="55" spans="1:16" s="85" customFormat="1" ht="9.9" customHeight="1" x14ac:dyDescent="0.2">
      <c r="A55" s="89" t="s">
        <v>68</v>
      </c>
      <c r="B55" s="97" t="s">
        <v>76</v>
      </c>
      <c r="C55" s="97"/>
      <c r="D55" s="97"/>
      <c r="E55" s="98"/>
      <c r="F55" s="98"/>
      <c r="G55" s="98"/>
      <c r="H55" s="98"/>
      <c r="I55" s="98"/>
      <c r="J55" s="98"/>
      <c r="K55" s="98"/>
      <c r="L55" s="98"/>
      <c r="M55" s="86"/>
      <c r="N55" s="86"/>
      <c r="O55" s="86"/>
      <c r="P55" s="86"/>
    </row>
    <row r="56" spans="1:16" s="85" customFormat="1" ht="9.9" customHeight="1" x14ac:dyDescent="0.2">
      <c r="A56" s="89" t="s">
        <v>69</v>
      </c>
      <c r="B56" s="97" t="s">
        <v>77</v>
      </c>
      <c r="C56" s="97"/>
      <c r="D56" s="97"/>
      <c r="E56" s="98"/>
      <c r="F56" s="98"/>
      <c r="G56" s="98"/>
      <c r="H56" s="98"/>
      <c r="I56" s="98"/>
      <c r="J56" s="98"/>
      <c r="K56" s="98"/>
      <c r="L56" s="98"/>
      <c r="M56" s="86"/>
      <c r="N56" s="86"/>
      <c r="O56" s="86"/>
      <c r="P56" s="86"/>
    </row>
    <row r="57" spans="1:16" s="85" customFormat="1" ht="9.9" customHeight="1" x14ac:dyDescent="0.2">
      <c r="A57" s="89" t="s">
        <v>70</v>
      </c>
      <c r="B57" s="97" t="s">
        <v>78</v>
      </c>
      <c r="C57" s="97"/>
      <c r="D57" s="97"/>
      <c r="E57" s="98"/>
      <c r="F57" s="98"/>
      <c r="G57" s="98"/>
      <c r="H57" s="98"/>
      <c r="I57" s="98"/>
      <c r="J57" s="98"/>
      <c r="K57" s="98"/>
      <c r="L57" s="98"/>
      <c r="M57" s="86"/>
      <c r="N57" s="86"/>
      <c r="O57" s="86"/>
      <c r="P57" s="86"/>
    </row>
    <row r="58" spans="1:16" s="85" customFormat="1" ht="9.9" customHeight="1" x14ac:dyDescent="0.2">
      <c r="A58" s="89" t="s">
        <v>71</v>
      </c>
      <c r="B58" s="97" t="s">
        <v>79</v>
      </c>
      <c r="C58" s="46"/>
      <c r="D58" s="4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1:16" ht="9.9" customHeight="1" x14ac:dyDescent="0.25">
      <c r="A59" s="111" t="s">
        <v>6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</row>
    <row r="60" spans="1:16" ht="9" customHeight="1" x14ac:dyDescent="0.2"/>
    <row r="61" spans="1:16" s="48" customFormat="1" ht="15" customHeight="1" x14ac:dyDescent="0.2">
      <c r="A61" s="91"/>
      <c r="B61" s="47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</row>
    <row r="62" spans="1:16" s="48" customFormat="1" ht="15" customHeight="1" x14ac:dyDescent="0.2">
      <c r="A62" s="91"/>
      <c r="B62" s="47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</row>
    <row r="63" spans="1:16" s="48" customFormat="1" ht="15" customHeight="1" x14ac:dyDescent="0.2">
      <c r="A63" s="91"/>
      <c r="B63" s="47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</row>
    <row r="64" spans="1:16" s="48" customFormat="1" ht="24.75" customHeight="1" x14ac:dyDescent="0.2">
      <c r="A64" s="91"/>
      <c r="B64" s="47"/>
      <c r="C64" s="50"/>
      <c r="D64" s="50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</row>
    <row r="65" spans="1:16" s="48" customFormat="1" ht="9" customHeight="1" x14ac:dyDescent="0.2">
      <c r="A65" s="91"/>
      <c r="B65" s="47"/>
      <c r="C65" s="50" t="s">
        <v>43</v>
      </c>
      <c r="D65" s="50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</row>
    <row r="66" spans="1:16" s="48" customFormat="1" ht="10.5" customHeight="1" x14ac:dyDescent="0.2">
      <c r="A66" s="91"/>
      <c r="B66" s="47"/>
      <c r="C66" s="51" t="s">
        <v>51</v>
      </c>
      <c r="D66" s="51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1:16" s="48" customFormat="1" ht="13.5" customHeight="1" x14ac:dyDescent="0.2">
      <c r="A67" s="91"/>
      <c r="B67" s="47"/>
      <c r="C67" s="52" t="s">
        <v>46</v>
      </c>
      <c r="D67" s="52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1:16" s="48" customFormat="1" ht="15.75" customHeight="1" x14ac:dyDescent="0.2">
      <c r="A68" s="91"/>
      <c r="B68" s="47"/>
      <c r="C68" s="53" t="s">
        <v>47</v>
      </c>
      <c r="D68" s="53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</row>
    <row r="69" spans="1:16" s="48" customFormat="1" ht="61.5" customHeight="1" x14ac:dyDescent="0.2">
      <c r="A69" s="91"/>
      <c r="B69" s="47"/>
      <c r="C69" s="54" t="s">
        <v>52</v>
      </c>
      <c r="D69" s="54"/>
      <c r="E69" s="55">
        <f>E70</f>
        <v>27.7</v>
      </c>
      <c r="F69" s="55">
        <f>F70</f>
        <v>27.7</v>
      </c>
      <c r="G69" s="55">
        <f>G70</f>
        <v>27.7</v>
      </c>
      <c r="H69" s="55">
        <f>H70</f>
        <v>27.7</v>
      </c>
      <c r="I69" s="55">
        <f>I70</f>
        <v>27.7</v>
      </c>
      <c r="J69" s="56" t="s">
        <v>29</v>
      </c>
      <c r="K69" s="56" t="s">
        <v>29</v>
      </c>
      <c r="L69" s="56" t="s">
        <v>29</v>
      </c>
      <c r="M69" s="56" t="s">
        <v>29</v>
      </c>
      <c r="N69" s="56" t="s">
        <v>29</v>
      </c>
      <c r="O69" s="56" t="s">
        <v>29</v>
      </c>
      <c r="P69" s="56" t="s">
        <v>29</v>
      </c>
    </row>
    <row r="70" spans="1:16" s="48" customFormat="1" ht="15" customHeight="1" x14ac:dyDescent="0.2">
      <c r="A70" s="91"/>
      <c r="B70" s="47"/>
      <c r="C70" s="57" t="s">
        <v>23</v>
      </c>
      <c r="D70" s="57"/>
      <c r="E70" s="58">
        <v>27.7</v>
      </c>
      <c r="F70" s="58">
        <v>27.7</v>
      </c>
      <c r="G70" s="58">
        <v>27.7</v>
      </c>
      <c r="H70" s="58">
        <v>27.7</v>
      </c>
      <c r="I70" s="58">
        <v>27.7</v>
      </c>
      <c r="J70" s="56" t="s">
        <v>29</v>
      </c>
      <c r="K70" s="56" t="s">
        <v>29</v>
      </c>
      <c r="L70" s="56" t="s">
        <v>29</v>
      </c>
      <c r="M70" s="56" t="s">
        <v>29</v>
      </c>
      <c r="N70" s="56" t="s">
        <v>29</v>
      </c>
      <c r="O70" s="56" t="s">
        <v>29</v>
      </c>
      <c r="P70" s="56" t="s">
        <v>29</v>
      </c>
    </row>
    <row r="71" spans="1:16" s="48" customFormat="1" ht="15" customHeight="1" x14ac:dyDescent="0.2">
      <c r="A71" s="91"/>
      <c r="B71" s="47"/>
      <c r="C71" s="57" t="s">
        <v>24</v>
      </c>
      <c r="D71" s="57"/>
      <c r="E71" s="58">
        <v>7.8</v>
      </c>
      <c r="F71" s="58">
        <v>7.8</v>
      </c>
      <c r="G71" s="58">
        <v>7.8</v>
      </c>
      <c r="H71" s="58">
        <v>7.8</v>
      </c>
      <c r="I71" s="58">
        <v>7.8</v>
      </c>
      <c r="J71" s="56" t="s">
        <v>29</v>
      </c>
      <c r="K71" s="56" t="s">
        <v>29</v>
      </c>
      <c r="L71" s="56" t="s">
        <v>29</v>
      </c>
      <c r="M71" s="56" t="s">
        <v>29</v>
      </c>
      <c r="N71" s="56" t="s">
        <v>29</v>
      </c>
      <c r="O71" s="56" t="s">
        <v>29</v>
      </c>
      <c r="P71" s="56" t="s">
        <v>29</v>
      </c>
    </row>
    <row r="72" spans="1:16" s="48" customFormat="1" ht="11.25" customHeight="1" x14ac:dyDescent="0.2">
      <c r="A72" s="91"/>
      <c r="B72" s="47"/>
      <c r="C72" s="59" t="s">
        <v>3</v>
      </c>
      <c r="D72" s="59"/>
      <c r="E72" s="55">
        <v>100.4</v>
      </c>
      <c r="F72" s="60">
        <v>6.1</v>
      </c>
      <c r="G72" s="60">
        <v>6.1</v>
      </c>
      <c r="H72" s="60">
        <v>6.1</v>
      </c>
      <c r="I72" s="55" t="s">
        <v>0</v>
      </c>
      <c r="J72" s="55" t="s">
        <v>0</v>
      </c>
      <c r="K72" s="55" t="s">
        <v>0</v>
      </c>
      <c r="L72" s="55" t="s">
        <v>0</v>
      </c>
      <c r="M72" s="55" t="s">
        <v>0</v>
      </c>
      <c r="N72" s="55" t="s">
        <v>0</v>
      </c>
      <c r="O72" s="55" t="s">
        <v>0</v>
      </c>
      <c r="P72" s="55" t="s">
        <v>0</v>
      </c>
    </row>
    <row r="73" spans="1:16" s="48" customFormat="1" ht="13.5" customHeight="1" x14ac:dyDescent="0.2">
      <c r="A73" s="91"/>
      <c r="B73" s="47"/>
      <c r="C73" s="57" t="s">
        <v>26</v>
      </c>
      <c r="D73" s="57"/>
      <c r="E73" s="49">
        <v>80</v>
      </c>
      <c r="F73" s="56" t="s">
        <v>0</v>
      </c>
      <c r="G73" s="56" t="s">
        <v>0</v>
      </c>
      <c r="H73" s="56" t="s">
        <v>0</v>
      </c>
      <c r="I73" s="56" t="s">
        <v>0</v>
      </c>
      <c r="J73" s="56" t="s">
        <v>0</v>
      </c>
      <c r="K73" s="56" t="s">
        <v>0</v>
      </c>
      <c r="L73" s="56" t="s">
        <v>0</v>
      </c>
      <c r="M73" s="56" t="s">
        <v>0</v>
      </c>
      <c r="N73" s="55" t="s">
        <v>0</v>
      </c>
      <c r="O73" s="55" t="s">
        <v>0</v>
      </c>
      <c r="P73" s="55" t="s">
        <v>0</v>
      </c>
    </row>
    <row r="74" spans="1:16" s="48" customFormat="1" ht="13.5" customHeight="1" x14ac:dyDescent="0.2">
      <c r="A74" s="91"/>
      <c r="B74" s="47"/>
      <c r="C74" s="57" t="s">
        <v>27</v>
      </c>
      <c r="D74" s="57"/>
      <c r="E74" s="49">
        <v>14.3</v>
      </c>
      <c r="F74" s="56" t="s">
        <v>0</v>
      </c>
      <c r="G74" s="56" t="s">
        <v>0</v>
      </c>
      <c r="H74" s="56" t="s">
        <v>0</v>
      </c>
      <c r="I74" s="56" t="s">
        <v>0</v>
      </c>
      <c r="J74" s="56" t="s">
        <v>0</v>
      </c>
      <c r="K74" s="56" t="s">
        <v>0</v>
      </c>
      <c r="L74" s="56" t="s">
        <v>0</v>
      </c>
      <c r="M74" s="56" t="s">
        <v>0</v>
      </c>
      <c r="N74" s="55" t="s">
        <v>0</v>
      </c>
      <c r="O74" s="55" t="s">
        <v>0</v>
      </c>
      <c r="P74" s="55" t="s">
        <v>0</v>
      </c>
    </row>
    <row r="75" spans="1:16" s="48" customFormat="1" ht="13.5" customHeight="1" x14ac:dyDescent="0.2">
      <c r="A75" s="91"/>
      <c r="B75" s="47"/>
      <c r="C75" s="57" t="s">
        <v>28</v>
      </c>
      <c r="D75" s="57"/>
      <c r="E75" s="49">
        <v>6.1</v>
      </c>
      <c r="F75" s="49">
        <v>6.1</v>
      </c>
      <c r="G75" s="49">
        <v>6.1</v>
      </c>
      <c r="H75" s="49">
        <v>6.1</v>
      </c>
      <c r="I75" s="56" t="s">
        <v>0</v>
      </c>
      <c r="J75" s="56" t="s">
        <v>0</v>
      </c>
      <c r="K75" s="56" t="s">
        <v>0</v>
      </c>
      <c r="L75" s="56" t="s">
        <v>0</v>
      </c>
      <c r="M75" s="56" t="s">
        <v>0</v>
      </c>
      <c r="N75" s="55" t="s">
        <v>0</v>
      </c>
      <c r="O75" s="55" t="s">
        <v>0</v>
      </c>
      <c r="P75" s="55" t="s">
        <v>0</v>
      </c>
    </row>
    <row r="76" spans="1:16" s="48" customFormat="1" ht="9" customHeight="1" x14ac:dyDescent="0.2">
      <c r="A76" s="91"/>
      <c r="B76" s="47"/>
      <c r="C76" s="59" t="s">
        <v>7</v>
      </c>
      <c r="D76" s="59"/>
      <c r="E76" s="61" t="s">
        <v>0</v>
      </c>
      <c r="F76" s="61" t="s">
        <v>0</v>
      </c>
      <c r="G76" s="61" t="s">
        <v>0</v>
      </c>
      <c r="H76" s="61" t="s">
        <v>0</v>
      </c>
      <c r="I76" s="61" t="s">
        <v>0</v>
      </c>
      <c r="J76" s="61" t="s">
        <v>0</v>
      </c>
      <c r="K76" s="61" t="s">
        <v>0</v>
      </c>
      <c r="L76" s="61" t="s">
        <v>0</v>
      </c>
      <c r="M76" s="61"/>
      <c r="N76" s="61"/>
      <c r="O76" s="61"/>
      <c r="P76" s="61"/>
    </row>
    <row r="77" spans="1:16" s="48" customFormat="1" ht="12" customHeight="1" x14ac:dyDescent="0.2">
      <c r="A77" s="91"/>
      <c r="B77" s="47"/>
      <c r="C77" s="57" t="s">
        <v>8</v>
      </c>
      <c r="D77" s="57"/>
      <c r="E77" s="61" t="s">
        <v>0</v>
      </c>
      <c r="F77" s="61" t="s">
        <v>0</v>
      </c>
      <c r="G77" s="61" t="s">
        <v>0</v>
      </c>
      <c r="H77" s="61" t="s">
        <v>0</v>
      </c>
      <c r="I77" s="61" t="s">
        <v>0</v>
      </c>
      <c r="J77" s="61" t="s">
        <v>0</v>
      </c>
      <c r="K77" s="61" t="s">
        <v>0</v>
      </c>
      <c r="L77" s="61" t="s">
        <v>0</v>
      </c>
      <c r="M77" s="61"/>
      <c r="N77" s="61"/>
      <c r="O77" s="61"/>
      <c r="P77" s="61"/>
    </row>
    <row r="78" spans="1:16" s="48" customFormat="1" ht="12" customHeight="1" x14ac:dyDescent="0.2">
      <c r="A78" s="91"/>
      <c r="B78" s="47"/>
      <c r="C78" s="57" t="s">
        <v>9</v>
      </c>
      <c r="D78" s="57"/>
      <c r="E78" s="61" t="s">
        <v>0</v>
      </c>
      <c r="F78" s="61" t="s">
        <v>0</v>
      </c>
      <c r="G78" s="61" t="s">
        <v>0</v>
      </c>
      <c r="H78" s="61" t="s">
        <v>0</v>
      </c>
      <c r="I78" s="61" t="s">
        <v>0</v>
      </c>
      <c r="J78" s="61" t="s">
        <v>0</v>
      </c>
      <c r="K78" s="61" t="s">
        <v>0</v>
      </c>
      <c r="L78" s="61" t="s">
        <v>0</v>
      </c>
      <c r="M78" s="61"/>
      <c r="N78" s="61"/>
      <c r="O78" s="61"/>
      <c r="P78" s="61"/>
    </row>
    <row r="79" spans="1:16" s="48" customFormat="1" ht="12" customHeight="1" x14ac:dyDescent="0.2">
      <c r="A79" s="91"/>
      <c r="B79" s="47"/>
      <c r="C79" s="57" t="s">
        <v>10</v>
      </c>
      <c r="D79" s="57"/>
      <c r="E79" s="61" t="s">
        <v>0</v>
      </c>
      <c r="F79" s="61" t="s">
        <v>0</v>
      </c>
      <c r="G79" s="61" t="s">
        <v>0</v>
      </c>
      <c r="H79" s="61" t="s">
        <v>0</v>
      </c>
      <c r="I79" s="61" t="s">
        <v>0</v>
      </c>
      <c r="J79" s="61" t="s">
        <v>0</v>
      </c>
      <c r="K79" s="61" t="s">
        <v>0</v>
      </c>
      <c r="L79" s="61" t="s">
        <v>0</v>
      </c>
      <c r="M79" s="61"/>
      <c r="N79" s="61"/>
      <c r="O79" s="61"/>
      <c r="P79" s="61"/>
    </row>
    <row r="80" spans="1:16" s="48" customFormat="1" ht="12" customHeight="1" x14ac:dyDescent="0.2">
      <c r="A80" s="91"/>
      <c r="B80" s="47"/>
      <c r="C80" s="57" t="s">
        <v>11</v>
      </c>
      <c r="D80" s="57"/>
      <c r="E80" s="61" t="s">
        <v>0</v>
      </c>
      <c r="F80" s="61" t="s">
        <v>0</v>
      </c>
      <c r="G80" s="61" t="s">
        <v>0</v>
      </c>
      <c r="H80" s="61" t="s">
        <v>0</v>
      </c>
      <c r="I80" s="61" t="s">
        <v>0</v>
      </c>
      <c r="J80" s="61" t="s">
        <v>0</v>
      </c>
      <c r="K80" s="61" t="s">
        <v>0</v>
      </c>
      <c r="L80" s="61" t="s">
        <v>0</v>
      </c>
      <c r="M80" s="61"/>
      <c r="N80" s="61"/>
      <c r="O80" s="61"/>
      <c r="P80" s="61"/>
    </row>
    <row r="81" spans="1:16" s="48" customFormat="1" ht="12" customHeight="1" x14ac:dyDescent="0.2">
      <c r="A81" s="91"/>
      <c r="B81" s="47"/>
      <c r="C81" s="57" t="s">
        <v>12</v>
      </c>
      <c r="D81" s="57"/>
      <c r="E81" s="61" t="s">
        <v>0</v>
      </c>
      <c r="F81" s="61" t="s">
        <v>0</v>
      </c>
      <c r="G81" s="61" t="s">
        <v>0</v>
      </c>
      <c r="H81" s="61" t="s">
        <v>0</v>
      </c>
      <c r="I81" s="61" t="s">
        <v>0</v>
      </c>
      <c r="J81" s="61" t="s">
        <v>0</v>
      </c>
      <c r="K81" s="61" t="s">
        <v>0</v>
      </c>
      <c r="L81" s="61" t="s">
        <v>0</v>
      </c>
      <c r="M81" s="61"/>
      <c r="N81" s="61"/>
      <c r="O81" s="61"/>
      <c r="P81" s="61"/>
    </row>
    <row r="82" spans="1:16" s="48" customFormat="1" ht="12.75" customHeight="1" x14ac:dyDescent="0.2">
      <c r="A82" s="91"/>
      <c r="B82" s="47"/>
      <c r="C82" s="59" t="s">
        <v>13</v>
      </c>
      <c r="D82" s="59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</row>
    <row r="83" spans="1:16" s="48" customFormat="1" ht="12" customHeight="1" x14ac:dyDescent="0.2">
      <c r="A83" s="91"/>
      <c r="B83" s="47"/>
      <c r="C83" s="57" t="s">
        <v>14</v>
      </c>
      <c r="D83" s="57"/>
      <c r="E83" s="61" t="s">
        <v>0</v>
      </c>
      <c r="F83" s="61" t="s">
        <v>0</v>
      </c>
      <c r="G83" s="61" t="s">
        <v>0</v>
      </c>
      <c r="H83" s="61" t="s">
        <v>0</v>
      </c>
      <c r="I83" s="61" t="s">
        <v>0</v>
      </c>
      <c r="J83" s="61" t="s">
        <v>0</v>
      </c>
      <c r="K83" s="61" t="s">
        <v>0</v>
      </c>
      <c r="L83" s="61" t="s">
        <v>0</v>
      </c>
      <c r="M83" s="61"/>
      <c r="N83" s="61"/>
      <c r="O83" s="61"/>
      <c r="P83" s="61"/>
    </row>
    <row r="84" spans="1:16" s="48" customFormat="1" ht="12" customHeight="1" x14ac:dyDescent="0.2">
      <c r="A84" s="91"/>
      <c r="B84" s="47"/>
      <c r="C84" s="57" t="s">
        <v>15</v>
      </c>
      <c r="D84" s="57"/>
      <c r="E84" s="61" t="s">
        <v>0</v>
      </c>
      <c r="F84" s="61" t="s">
        <v>0</v>
      </c>
      <c r="G84" s="61" t="s">
        <v>0</v>
      </c>
      <c r="H84" s="61" t="s">
        <v>0</v>
      </c>
      <c r="I84" s="61" t="s">
        <v>0</v>
      </c>
      <c r="J84" s="61" t="s">
        <v>0</v>
      </c>
      <c r="K84" s="61" t="s">
        <v>0</v>
      </c>
      <c r="L84" s="61" t="s">
        <v>0</v>
      </c>
      <c r="M84" s="61"/>
      <c r="N84" s="61"/>
      <c r="O84" s="61"/>
      <c r="P84" s="61"/>
    </row>
    <row r="85" spans="1:16" s="48" customFormat="1" ht="12" customHeight="1" x14ac:dyDescent="0.2">
      <c r="A85" s="91"/>
      <c r="B85" s="47"/>
      <c r="C85" s="57" t="s">
        <v>16</v>
      </c>
      <c r="D85" s="57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</row>
    <row r="86" spans="1:16" s="48" customFormat="1" x14ac:dyDescent="0.2">
      <c r="A86" s="91"/>
      <c r="B86" s="47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</row>
    <row r="87" spans="1:16" s="48" customFormat="1" x14ac:dyDescent="0.2">
      <c r="A87" s="91"/>
      <c r="B87" s="47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</row>
    <row r="88" spans="1:16" s="48" customFormat="1" x14ac:dyDescent="0.2">
      <c r="A88" s="91"/>
      <c r="B88" s="47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</row>
    <row r="89" spans="1:16" s="48" customFormat="1" x14ac:dyDescent="0.2">
      <c r="A89" s="91"/>
      <c r="B89" s="47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</row>
    <row r="90" spans="1:16" s="48" customFormat="1" x14ac:dyDescent="0.2">
      <c r="A90" s="91"/>
      <c r="B90" s="47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</row>
    <row r="91" spans="1:16" s="48" customFormat="1" x14ac:dyDescent="0.2">
      <c r="A91" s="91"/>
      <c r="B91" s="47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</row>
    <row r="92" spans="1:16" s="48" customFormat="1" x14ac:dyDescent="0.2">
      <c r="A92" s="91"/>
      <c r="B92" s="47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</row>
    <row r="93" spans="1:16" s="48" customFormat="1" x14ac:dyDescent="0.2">
      <c r="A93" s="91"/>
      <c r="B93" s="47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</row>
    <row r="94" spans="1:16" s="48" customFormat="1" x14ac:dyDescent="0.2">
      <c r="A94" s="91"/>
      <c r="B94" s="47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</row>
    <row r="95" spans="1:16" s="48" customFormat="1" x14ac:dyDescent="0.2">
      <c r="A95" s="91"/>
      <c r="B95" s="47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</row>
    <row r="96" spans="1:16" s="48" customFormat="1" x14ac:dyDescent="0.2">
      <c r="A96" s="91"/>
      <c r="B96" s="47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1:16" s="48" customFormat="1" x14ac:dyDescent="0.2">
      <c r="A97" s="91"/>
      <c r="B97" s="47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</row>
    <row r="98" spans="1:16" s="48" customFormat="1" x14ac:dyDescent="0.2">
      <c r="A98" s="91"/>
      <c r="B98" s="47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1:16" s="48" customFormat="1" x14ac:dyDescent="0.2">
      <c r="A99" s="91"/>
      <c r="B99" s="47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</row>
    <row r="100" spans="1:16" s="48" customFormat="1" x14ac:dyDescent="0.2">
      <c r="A100" s="91"/>
      <c r="B100" s="47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</row>
    <row r="101" spans="1:16" s="48" customFormat="1" x14ac:dyDescent="0.2">
      <c r="A101" s="91"/>
      <c r="B101" s="47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</row>
    <row r="102" spans="1:16" s="48" customFormat="1" x14ac:dyDescent="0.2">
      <c r="A102" s="91"/>
      <c r="B102" s="47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</row>
    <row r="103" spans="1:16" s="48" customFormat="1" x14ac:dyDescent="0.2">
      <c r="A103" s="91"/>
      <c r="B103" s="47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</row>
    <row r="104" spans="1:16" s="48" customFormat="1" x14ac:dyDescent="0.2">
      <c r="A104" s="91"/>
      <c r="B104" s="47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</row>
    <row r="105" spans="1:16" s="48" customFormat="1" x14ac:dyDescent="0.2">
      <c r="A105" s="91"/>
      <c r="B105" s="47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</row>
  </sheetData>
  <mergeCells count="11">
    <mergeCell ref="A59:P59"/>
    <mergeCell ref="A1:P1"/>
    <mergeCell ref="B48:Q48"/>
    <mergeCell ref="B12:B32"/>
    <mergeCell ref="B33:B41"/>
    <mergeCell ref="B8:B11"/>
    <mergeCell ref="B44:Q44"/>
    <mergeCell ref="B45:Q45"/>
    <mergeCell ref="B46:Q46"/>
    <mergeCell ref="A42:P42"/>
    <mergeCell ref="B47:P47"/>
  </mergeCells>
  <phoneticPr fontId="0" type="noConversion"/>
  <printOptions horizontalCentered="1"/>
  <pageMargins left="1.1811023622047245" right="1.1811023622047245" top="1.3779527559055118" bottom="1.3779527559055118" header="0.31496062992125984" footer="0.31496062992125984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20.06</vt:lpstr>
      <vt:lpstr>'20.06'!Área_de_impresión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dtie 004</cp:lastModifiedBy>
  <cp:lastPrinted>2017-06-13T21:00:46Z</cp:lastPrinted>
  <dcterms:created xsi:type="dcterms:W3CDTF">2003-11-21T13:49:58Z</dcterms:created>
  <dcterms:modified xsi:type="dcterms:W3CDTF">2017-06-13T21:00:55Z</dcterms:modified>
</cp:coreProperties>
</file>