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5\"/>
    </mc:Choice>
  </mc:AlternateContent>
  <bookViews>
    <workbookView xWindow="-15" yWindow="-15" windowWidth="10800" windowHeight="10155"/>
  </bookViews>
  <sheets>
    <sheet name="C36" sheetId="1" r:id="rId1"/>
  </sheets>
  <externalReferences>
    <externalReference r:id="rId2"/>
    <externalReference r:id="rId3"/>
    <externalReference r:id="rId4"/>
  </externalReferences>
  <definedNames>
    <definedName name="\p">'[1]01'!#REF!</definedName>
    <definedName name="\s">#N/A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hidden="1">'[1]07'!$B$8:$B$58</definedName>
    <definedName name="_Key1" hidden="1">'[1]07'!$E$8:$E$58</definedName>
    <definedName name="_Order1" hidden="1">0</definedName>
    <definedName name="_Sort" hidden="1">#REF!</definedName>
    <definedName name="A_impresión_IM">'[1]01'!$A$1:$P$44</definedName>
    <definedName name="_xlnm.Print_Area" localSheetId="0">'C36'!$A$1:$P$66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PAIS">#N/A</definedName>
    <definedName name="STOCK">#N/A</definedName>
  </definedNames>
  <calcPr calcId="152511"/>
</workbook>
</file>

<file path=xl/calcChain.xml><?xml version="1.0" encoding="utf-8"?>
<calcChain xmlns="http://schemas.openxmlformats.org/spreadsheetml/2006/main">
  <c r="O8" i="1" l="1"/>
  <c r="P16" i="1" l="1"/>
  <c r="P15" i="1" s="1"/>
  <c r="O16" i="1"/>
  <c r="O15" i="1"/>
  <c r="N11" i="1"/>
  <c r="P11" i="1"/>
  <c r="O11" i="1"/>
  <c r="O7" i="1" s="1"/>
  <c r="O6" i="1" l="1"/>
  <c r="I16" i="1" l="1"/>
  <c r="I15" i="1" s="1"/>
  <c r="J16" i="1"/>
  <c r="J15" i="1" s="1"/>
  <c r="K16" i="1"/>
  <c r="K15" i="1" s="1"/>
  <c r="L16" i="1"/>
  <c r="L15" i="1" s="1"/>
  <c r="M16" i="1"/>
  <c r="M15" i="1" s="1"/>
  <c r="N16" i="1"/>
  <c r="N15" i="1" s="1"/>
  <c r="H16" i="1"/>
  <c r="H15" i="1" s="1"/>
  <c r="I11" i="1"/>
  <c r="J11" i="1"/>
  <c r="K11" i="1"/>
  <c r="L11" i="1"/>
  <c r="M11" i="1"/>
  <c r="H11" i="1"/>
  <c r="I8" i="1"/>
  <c r="J8" i="1"/>
  <c r="K8" i="1"/>
  <c r="K7" i="1" s="1"/>
  <c r="L8" i="1"/>
  <c r="M8" i="1"/>
  <c r="N8" i="1"/>
  <c r="N7" i="1" s="1"/>
  <c r="H8" i="1"/>
  <c r="J7" i="1" l="1"/>
  <c r="H7" i="1"/>
  <c r="I7" i="1"/>
  <c r="M7" i="1"/>
  <c r="L7" i="1"/>
</calcChain>
</file>

<file path=xl/sharedStrings.xml><?xml version="1.0" encoding="utf-8"?>
<sst xmlns="http://schemas.openxmlformats.org/spreadsheetml/2006/main" count="45" uniqueCount="33">
  <si>
    <t>Componentes</t>
  </si>
  <si>
    <t>Operaciones Cambiarias</t>
  </si>
  <si>
    <t>Compras Netas en Mesa de Negociación</t>
  </si>
  <si>
    <t xml:space="preserve">  Compras</t>
  </si>
  <si>
    <t xml:space="preserve">  Ventas</t>
  </si>
  <si>
    <t>-</t>
  </si>
  <si>
    <t>Sector Público</t>
  </si>
  <si>
    <t xml:space="preserve">  Deuda Externa</t>
  </si>
  <si>
    <t xml:space="preserve">  Otros</t>
  </si>
  <si>
    <t>Resto de Operaciones</t>
  </si>
  <si>
    <t>Depósitos de Intermediarios Financieros</t>
  </si>
  <si>
    <t xml:space="preserve">   Empresas Bancarias</t>
  </si>
  <si>
    <t xml:space="preserve">   Banco de la Nación</t>
  </si>
  <si>
    <t xml:space="preserve">   Otros</t>
  </si>
  <si>
    <t>Depósito del Sector Público</t>
  </si>
  <si>
    <t>Otras Operaciones Netas</t>
  </si>
  <si>
    <t>Fuente: Banco Central de Reserva del Perú.</t>
  </si>
  <si>
    <t>25.36   FLUJO DE LAS RESERVAS INTERNACIONALES NETAS</t>
  </si>
  <si>
    <t>Variación de RIN</t>
  </si>
  <si>
    <t>2/  Incluye las operaciones de reporte de títulos valores en moneda extranjera.</t>
  </si>
  <si>
    <t>Por Valuación  3/</t>
  </si>
  <si>
    <t>Crédito a las Empresas Bancarias  2/</t>
  </si>
  <si>
    <t>Otros  1/</t>
  </si>
  <si>
    <t>3/  Incluye los flujos financieros por las variaciones de las cotizaciones del oro y de las divisas con respecto al US dólar. Asimismo, a partir del 31 de diciembre de</t>
  </si>
  <si>
    <t xml:space="preserve">     2007, incluye las fluctuaciones en el precio de mercado de las tenencias del BCRP de los valores de las entidades internacionales.</t>
  </si>
  <si>
    <t>Intereses Ganados  4/</t>
  </si>
  <si>
    <t xml:space="preserve">Intereses Pagados  4/ </t>
  </si>
  <si>
    <t>4/  A partir del 31 de diciembre de 2007, el registro de los intereses sobre las reservas internacionales netas cambia del método de contabilidad en base caja a base</t>
  </si>
  <si>
    <t xml:space="preserve">     devengada.</t>
  </si>
  <si>
    <t>1/  Incluye las operaciones de compra temporal de moneda extranjera (swaps) y de los Cerificados de Depósito Liquidables en dólares del BCRP (CDLD BCRP).</t>
  </si>
  <si>
    <t xml:space="preserve">            DEL BANCO CENTRAL DE RESERVA DEL PERÚ, 2009-2015</t>
  </si>
  <si>
    <t xml:space="preserve">                (Millones de US dólares)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</si>
  <si>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 información de este cuadro se ha actualizado con la Nota Semanal N° 16 (29-04-2016).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</si>
</sst>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"/>
    <numFmt numFmtId="165" formatCode="0_)"/>
    <numFmt numFmtId="166" formatCode="##\ ##0"/>
    <numFmt numFmtId="167" formatCode="\-"/>
  </numFmts>
  <fonts count="13" x14ac:knownFonts="1">
    <font>
      <sz val="10"/>
      <name val="Arial"/>
    </font>
    <font>
      <sz val="10"/>
      <name val="Arial"/>
      <family val="2"/>
    </font>
    <font>
      <sz val="7"/>
      <name val="Times New Roman"/>
      <family val="1"/>
    </font>
    <font>
      <b/>
      <sz val="9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7"/>
      <color theme="0"/>
      <name val="Arial Narrow"/>
      <family val="2"/>
    </font>
    <font>
      <b/>
      <sz val="7"/>
      <color theme="0"/>
      <name val="Arial Narrow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2" fillId="0" borderId="0"/>
  </cellStyleXfs>
  <cellXfs count="52">
    <xf numFmtId="0" fontId="0" fillId="0" borderId="0" xfId="0"/>
    <xf numFmtId="49" fontId="3" fillId="0" borderId="0" xfId="2" applyNumberFormat="1" applyFont="1" applyAlignment="1" applyProtection="1">
      <alignment horizontal="left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49" fontId="3" fillId="0" borderId="0" xfId="2" quotePrefix="1" applyNumberFormat="1" applyFont="1" applyAlignment="1" applyProtection="1">
      <alignment horizontal="left"/>
    </xf>
    <xf numFmtId="49" fontId="7" fillId="0" borderId="0" xfId="2" applyNumberFormat="1" applyFont="1" applyAlignment="1" applyProtection="1">
      <alignment horizontal="left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5" fillId="0" borderId="1" xfId="0" applyFont="1" applyBorder="1" applyAlignment="1" applyProtection="1">
      <alignment horizontal="right" vertical="center"/>
    </xf>
    <xf numFmtId="0" fontId="9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Border="1"/>
    <xf numFmtId="1" fontId="9" fillId="0" borderId="0" xfId="0" applyNumberFormat="1" applyFont="1"/>
    <xf numFmtId="0" fontId="9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Alignment="1" applyProtection="1">
      <alignment horizontal="right"/>
    </xf>
    <xf numFmtId="164" fontId="9" fillId="0" borderId="2" xfId="0" applyNumberFormat="1" applyFont="1" applyBorder="1" applyAlignment="1" applyProtection="1">
      <alignment horizontal="right"/>
    </xf>
    <xf numFmtId="164" fontId="9" fillId="0" borderId="0" xfId="0" applyNumberFormat="1" applyFont="1" applyFill="1" applyBorder="1" applyAlignment="1" applyProtection="1">
      <alignment horizontal="right"/>
    </xf>
    <xf numFmtId="1" fontId="9" fillId="0" borderId="0" xfId="0" applyNumberFormat="1" applyFont="1" applyBorder="1"/>
    <xf numFmtId="166" fontId="9" fillId="0" borderId="0" xfId="0" applyNumberFormat="1" applyFont="1"/>
    <xf numFmtId="0" fontId="9" fillId="0" borderId="0" xfId="0" applyFont="1" applyBorder="1" applyAlignment="1" applyProtection="1">
      <alignment horizontal="left"/>
    </xf>
    <xf numFmtId="167" fontId="9" fillId="0" borderId="0" xfId="0" applyNumberFormat="1" applyFont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49" fontId="8" fillId="0" borderId="0" xfId="2" applyNumberFormat="1" applyFont="1" applyAlignment="1" applyProtection="1">
      <alignment horizontal="left"/>
    </xf>
    <xf numFmtId="0" fontId="5" fillId="0" borderId="3" xfId="0" applyFont="1" applyBorder="1" applyAlignment="1" applyProtection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9" fillId="0" borderId="5" xfId="0" applyFont="1" applyBorder="1"/>
    <xf numFmtId="0" fontId="5" fillId="0" borderId="5" xfId="0" applyFont="1" applyBorder="1"/>
    <xf numFmtId="0" fontId="9" fillId="0" borderId="5" xfId="0" applyFont="1" applyFill="1" applyBorder="1" applyAlignment="1" applyProtection="1">
      <alignment horizontal="left"/>
    </xf>
    <xf numFmtId="0" fontId="9" fillId="0" borderId="5" xfId="0" applyFont="1" applyBorder="1" applyAlignment="1" applyProtection="1">
      <alignment horizontal="left"/>
    </xf>
    <xf numFmtId="0" fontId="9" fillId="0" borderId="6" xfId="0" applyFont="1" applyBorder="1"/>
    <xf numFmtId="0" fontId="9" fillId="0" borderId="7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164" fontId="5" fillId="0" borderId="10" xfId="0" applyNumberFormat="1" applyFont="1" applyBorder="1" applyAlignment="1" applyProtection="1">
      <alignment horizontal="right"/>
    </xf>
    <xf numFmtId="164" fontId="5" fillId="0" borderId="3" xfId="0" applyNumberFormat="1" applyFont="1" applyFill="1" applyBorder="1" applyAlignment="1" applyProtection="1">
      <alignment horizontal="right"/>
    </xf>
    <xf numFmtId="164" fontId="5" fillId="0" borderId="11" xfId="0" applyNumberFormat="1" applyFont="1" applyBorder="1" applyAlignment="1" applyProtection="1">
      <alignment horizontal="right"/>
    </xf>
    <xf numFmtId="164" fontId="9" fillId="0" borderId="11" xfId="0" applyNumberFormat="1" applyFont="1" applyFill="1" applyBorder="1" applyAlignment="1" applyProtection="1">
      <alignment horizontal="right"/>
    </xf>
    <xf numFmtId="164" fontId="9" fillId="0" borderId="11" xfId="0" applyNumberFormat="1" applyFont="1" applyBorder="1" applyAlignment="1" applyProtection="1">
      <alignment horizontal="right"/>
    </xf>
    <xf numFmtId="167" fontId="9" fillId="0" borderId="11" xfId="0" applyNumberFormat="1" applyFont="1" applyBorder="1"/>
    <xf numFmtId="164" fontId="9" fillId="0" borderId="12" xfId="0" applyNumberFormat="1" applyFont="1" applyBorder="1" applyAlignment="1" applyProtection="1">
      <alignment horizontal="right"/>
    </xf>
    <xf numFmtId="164" fontId="9" fillId="0" borderId="6" xfId="0" applyNumberFormat="1" applyFont="1" applyFill="1" applyBorder="1" applyAlignment="1" applyProtection="1">
      <alignment horizontal="right"/>
    </xf>
    <xf numFmtId="0" fontId="10" fillId="0" borderId="0" xfId="0" applyFont="1"/>
    <xf numFmtId="0" fontId="11" fillId="0" borderId="0" xfId="0" applyFont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0" fontId="12" fillId="0" borderId="0" xfId="0" applyFont="1"/>
    <xf numFmtId="166" fontId="10" fillId="0" borderId="0" xfId="0" applyNumberFormat="1" applyFont="1"/>
  </cellXfs>
  <cellStyles count="3">
    <cellStyle name="Diseño" xfId="1"/>
    <cellStyle name="Normal" xfId="0" builtinId="0"/>
    <cellStyle name="Normal_IEC2200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701828239812301E-2"/>
          <c:y val="0.22480885800458877"/>
          <c:w val="0.94723975812809613"/>
          <c:h val="0.7002548559938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'C36'!$R$32</c:f>
              <c:strCache>
                <c:ptCount val="1"/>
                <c:pt idx="0">
                  <c:v>Operaciones Cambiarias</c:v>
                </c:pt>
              </c:strCache>
            </c:strRef>
          </c:tx>
          <c:spPr>
            <a:pattFill prst="dk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0"/>
              <c:layout>
                <c:manualLayout>
                  <c:x val="-2.4459314620653154E-7"/>
                  <c:y val="2.1745574144951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'C36'!$Q$33:$Q$43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'C36'!$R$33:$R$43</c:f>
              <c:numCache>
                <c:formatCode>#\ ##0</c:formatCode>
                <c:ptCount val="11"/>
                <c:pt idx="0">
                  <c:v>766.7074921799998</c:v>
                </c:pt>
                <c:pt idx="1">
                  <c:v>2861.19099577</c:v>
                </c:pt>
                <c:pt idx="2">
                  <c:v>7069.9740159549992</c:v>
                </c:pt>
                <c:pt idx="3">
                  <c:v>487.73499999999956</c:v>
                </c:pt>
                <c:pt idx="4">
                  <c:v>-47.690853739999866</c:v>
                </c:pt>
                <c:pt idx="5">
                  <c:v>9009.6654884200016</c:v>
                </c:pt>
                <c:pt idx="6">
                  <c:v>329.3194199999997</c:v>
                </c:pt>
                <c:pt idx="7">
                  <c:v>11836.750685000001</c:v>
                </c:pt>
                <c:pt idx="8">
                  <c:v>-4270.0198259999997</c:v>
                </c:pt>
                <c:pt idx="9">
                  <c:v>-5127.7415419999998</c:v>
                </c:pt>
                <c:pt idx="10">
                  <c:v>-8918.2057559999994</c:v>
                </c:pt>
              </c:numCache>
            </c:numRef>
          </c:val>
        </c:ser>
        <c:ser>
          <c:idx val="1"/>
          <c:order val="1"/>
          <c:tx>
            <c:strRef>
              <c:f>'C36'!$S$32</c:f>
              <c:strCache>
                <c:ptCount val="1"/>
                <c:pt idx="0">
                  <c:v>Resto de Operaciones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1.2425322709845506E-2"/>
                  <c:y val="-5.7643296924254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24253227098454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'C36'!$Q$33:$Q$43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'C36'!$S$33:$S$43</c:f>
              <c:numCache>
                <c:formatCode>#\ ##0</c:formatCode>
                <c:ptCount val="11"/>
                <c:pt idx="0">
                  <c:v>699.32764782000197</c:v>
                </c:pt>
                <c:pt idx="1">
                  <c:v>316.57295422999482</c:v>
                </c:pt>
                <c:pt idx="2">
                  <c:v>3343.9676240450049</c:v>
                </c:pt>
                <c:pt idx="3">
                  <c:v>3019.3904800000023</c:v>
                </c:pt>
                <c:pt idx="4">
                  <c:v>1986.8155437400003</c:v>
                </c:pt>
                <c:pt idx="5">
                  <c:v>1960.3863115800002</c:v>
                </c:pt>
                <c:pt idx="6">
                  <c:v>4381.538012</c:v>
                </c:pt>
                <c:pt idx="7">
                  <c:v>3338.7701900000002</c:v>
                </c:pt>
                <c:pt idx="8">
                  <c:v>5941.6750250000005</c:v>
                </c:pt>
                <c:pt idx="9">
                  <c:v>1772.7474080000002</c:v>
                </c:pt>
                <c:pt idx="10">
                  <c:v>8094.9930020000002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9095392"/>
        <c:axId val="739095952"/>
      </c:barChart>
      <c:catAx>
        <c:axId val="7390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s-PE"/>
          </a:p>
        </c:txPr>
        <c:crossAx val="739095952"/>
        <c:crosses val="autoZero"/>
        <c:auto val="1"/>
        <c:lblAlgn val="ctr"/>
        <c:lblOffset val="100"/>
        <c:noMultiLvlLbl val="0"/>
      </c:catAx>
      <c:valAx>
        <c:axId val="73909595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\ ##0" sourceLinked="1"/>
        <c:majorTickMark val="out"/>
        <c:minorTickMark val="none"/>
        <c:tickLblPos val="nextTo"/>
        <c:crossAx val="73909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359020520822979E-2"/>
          <c:y val="3.7897517480216324E-2"/>
          <c:w val="0.40677253465576602"/>
          <c:h val="0.1460200026779169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747344</xdr:colOff>
      <xdr:row>40</xdr:row>
      <xdr:rowOff>21981</xdr:rowOff>
    </xdr:from>
    <xdr:to>
      <xdr:col>14</xdr:col>
      <xdr:colOff>14654</xdr:colOff>
      <xdr:row>44</xdr:row>
      <xdr:rowOff>36635</xdr:rowOff>
    </xdr:to>
    <xdr:sp macro="" textlink="">
      <xdr:nvSpPr>
        <xdr:cNvPr id="3" name="2 CuadroTexto"/>
        <xdr:cNvSpPr txBox="1"/>
      </xdr:nvSpPr>
      <xdr:spPr>
        <a:xfrm>
          <a:off x="879229" y="5062904"/>
          <a:ext cx="3260483" cy="5275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>
              <a:latin typeface="Arial Narrow" panose="020B0606020202030204" pitchFamily="34" charset="0"/>
            </a:rPr>
            <a:t>VARIACIÓN</a:t>
          </a:r>
          <a:r>
            <a:rPr lang="es-PE" sz="900" b="1" baseline="0">
              <a:latin typeface="Arial Narrow" panose="020B0606020202030204" pitchFamily="34" charset="0"/>
            </a:rPr>
            <a:t> DE LAS RESERVAS INTERNACIONALES NETAS DEL BANCO CENTRAL DE RESERVA DEL PERÚ, 2005-2015</a:t>
          </a:r>
        </a:p>
        <a:p>
          <a:pPr algn="ctr"/>
          <a:r>
            <a:rPr lang="es-PE" sz="800">
              <a:latin typeface="Arial Narrow" panose="020B0606020202030204" pitchFamily="34" charset="0"/>
            </a:rPr>
            <a:t>(Millones de US dólares)</a:t>
          </a:r>
        </a:p>
      </xdr:txBody>
    </xdr:sp>
    <xdr:clientData/>
  </xdr:twoCellAnchor>
  <xdr:twoCellAnchor>
    <xdr:from>
      <xdr:col>1</xdr:col>
      <xdr:colOff>249118</xdr:colOff>
      <xdr:row>61</xdr:row>
      <xdr:rowOff>108535</xdr:rowOff>
    </xdr:from>
    <xdr:to>
      <xdr:col>11</xdr:col>
      <xdr:colOff>432292</xdr:colOff>
      <xdr:row>63</xdr:row>
      <xdr:rowOff>63214</xdr:rowOff>
    </xdr:to>
    <xdr:sp macro="" textlink="">
      <xdr:nvSpPr>
        <xdr:cNvPr id="5" name="4 CuadroTexto"/>
        <xdr:cNvSpPr txBox="1"/>
      </xdr:nvSpPr>
      <xdr:spPr>
        <a:xfrm>
          <a:off x="381003" y="7919035"/>
          <a:ext cx="2769577" cy="18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Fuente: Banco Central de Reserva del Perú.</a:t>
          </a:r>
          <a:endParaRPr lang="es-PE" sz="700">
            <a:effectLst/>
            <a:latin typeface="Arial Narrow" pitchFamily="34" charset="0"/>
          </a:endParaRPr>
        </a:p>
        <a:p>
          <a:pPr algn="ctr" rtl="0"/>
          <a:endParaRPr lang="es-PE" sz="800"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322385</xdr:colOff>
      <xdr:row>43</xdr:row>
      <xdr:rowOff>95249</xdr:rowOff>
    </xdr:from>
    <xdr:to>
      <xdr:col>14</xdr:col>
      <xdr:colOff>417634</xdr:colOff>
      <xdr:row>61</xdr:row>
      <xdr:rowOff>109904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-2007-para%20diagr-OTD/Cap24-Sect-Exter-2007/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_CONV/EXCEL/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  <row r="2">
          <cell r="A2" t="str">
            <v xml:space="preserve">         (Millones de US Dólares)</v>
          </cell>
        </row>
        <row r="4">
          <cell r="A4" t="str">
            <v>Año</v>
          </cell>
          <cell r="H4" t="str">
            <v>Servicio de la Deuda</v>
          </cell>
          <cell r="L4" t="str">
            <v>Tipo de Cambio</v>
          </cell>
          <cell r="O4" t="str">
            <v>Devaluación Promedio</v>
          </cell>
        </row>
        <row r="5">
          <cell r="B5" t="str">
            <v>Expor-</v>
          </cell>
          <cell r="C5" t="str">
            <v>Impor-</v>
          </cell>
          <cell r="D5" t="str">
            <v>Balanza</v>
          </cell>
          <cell r="E5" t="str">
            <v>Balanza</v>
          </cell>
          <cell r="F5" t="str">
            <v>Activos</v>
          </cell>
          <cell r="G5" t="str">
            <v>Deuda</v>
          </cell>
          <cell r="H5" t="str">
            <v>Pública Externa</v>
          </cell>
          <cell r="L5" t="str">
            <v>Oficial Promedio</v>
          </cell>
          <cell r="O5" t="str">
            <v xml:space="preserve"> (%)</v>
          </cell>
        </row>
        <row r="6">
          <cell r="B6" t="str">
            <v>tación</v>
          </cell>
          <cell r="C6" t="str">
            <v>tación</v>
          </cell>
          <cell r="D6" t="str">
            <v>Comer-</v>
          </cell>
          <cell r="E6" t="str">
            <v>de</v>
          </cell>
          <cell r="F6" t="str">
            <v>Externos</v>
          </cell>
          <cell r="G6" t="str">
            <v>Pública</v>
          </cell>
          <cell r="I6" t="str">
            <v>Amor-</v>
          </cell>
          <cell r="J6" t="str">
            <v>Inte-</v>
          </cell>
          <cell r="L6" t="str">
            <v>Promedio</v>
          </cell>
          <cell r="M6" t="str">
            <v>Fin</v>
          </cell>
          <cell r="O6" t="str">
            <v>Promedio</v>
          </cell>
          <cell r="P6" t="str">
            <v>Fin de</v>
          </cell>
        </row>
        <row r="7">
          <cell r="B7" t="str">
            <v>FOB</v>
          </cell>
          <cell r="C7" t="str">
            <v>FOB</v>
          </cell>
          <cell r="D7" t="str">
            <v>cial</v>
          </cell>
          <cell r="E7" t="str">
            <v>Pagos</v>
          </cell>
          <cell r="F7" t="str">
            <v>Netos</v>
          </cell>
          <cell r="G7" t="str">
            <v>Exter-</v>
          </cell>
          <cell r="H7" t="str">
            <v>Total</v>
          </cell>
          <cell r="I7" t="str">
            <v>tiza-</v>
          </cell>
          <cell r="J7" t="str">
            <v>reses</v>
          </cell>
          <cell r="L7" t="str">
            <v>del</v>
          </cell>
          <cell r="M7" t="str">
            <v>de</v>
          </cell>
          <cell r="O7" t="str">
            <v>del</v>
          </cell>
          <cell r="P7" t="str">
            <v>Periodo</v>
          </cell>
        </row>
        <row r="8">
          <cell r="G8" t="str">
            <v>na 1/</v>
          </cell>
          <cell r="I8" t="str">
            <v>ción</v>
          </cell>
          <cell r="L8" t="str">
            <v>Periodo</v>
          </cell>
          <cell r="M8" t="str">
            <v>Periodo</v>
          </cell>
          <cell r="O8" t="str">
            <v>Periodo</v>
          </cell>
          <cell r="P8" t="str">
            <v>2/</v>
          </cell>
        </row>
        <row r="9">
          <cell r="L9" t="str">
            <v>Soles de Oro por US Dólar</v>
          </cell>
        </row>
        <row r="10">
          <cell r="A10" t="str">
            <v>1975</v>
          </cell>
          <cell r="B10">
            <v>1330</v>
          </cell>
          <cell r="C10">
            <v>2427</v>
          </cell>
          <cell r="D10">
            <v>-1097</v>
          </cell>
          <cell r="E10">
            <v>-577</v>
          </cell>
          <cell r="F10">
            <v>116</v>
          </cell>
          <cell r="G10">
            <v>3066</v>
          </cell>
          <cell r="H10">
            <v>474</v>
          </cell>
          <cell r="I10">
            <v>284</v>
          </cell>
          <cell r="J10">
            <v>190</v>
          </cell>
          <cell r="L10">
            <v>40.370833333333337</v>
          </cell>
          <cell r="M10">
            <v>45</v>
          </cell>
          <cell r="O10">
            <v>4.32</v>
          </cell>
          <cell r="P10">
            <v>16.28</v>
          </cell>
        </row>
        <row r="11">
          <cell r="A11" t="str">
            <v>1976</v>
          </cell>
          <cell r="B11">
            <v>1341</v>
          </cell>
          <cell r="C11">
            <v>2016</v>
          </cell>
          <cell r="D11">
            <v>-675</v>
          </cell>
          <cell r="E11">
            <v>-868</v>
          </cell>
          <cell r="F11">
            <v>-751</v>
          </cell>
          <cell r="G11">
            <v>3554</v>
          </cell>
          <cell r="H11">
            <v>485</v>
          </cell>
          <cell r="I11">
            <v>282</v>
          </cell>
          <cell r="J11">
            <v>203</v>
          </cell>
          <cell r="L11">
            <v>55.755833333333335</v>
          </cell>
          <cell r="M11">
            <v>68.709999999999994</v>
          </cell>
          <cell r="O11">
            <v>38.11</v>
          </cell>
          <cell r="P11">
            <v>52.69</v>
          </cell>
        </row>
        <row r="12">
          <cell r="A12" t="str">
            <v>1977</v>
          </cell>
          <cell r="B12">
            <v>1726</v>
          </cell>
          <cell r="C12">
            <v>2148</v>
          </cell>
          <cell r="D12">
            <v>-422</v>
          </cell>
          <cell r="E12">
            <v>-349</v>
          </cell>
          <cell r="F12">
            <v>-1101</v>
          </cell>
          <cell r="G12">
            <v>4311</v>
          </cell>
          <cell r="H12">
            <v>622</v>
          </cell>
          <cell r="I12">
            <v>402</v>
          </cell>
          <cell r="J12">
            <v>220</v>
          </cell>
          <cell r="L12">
            <v>84.227500000000006</v>
          </cell>
          <cell r="M12">
            <v>124.49</v>
          </cell>
          <cell r="O12">
            <v>51.06</v>
          </cell>
          <cell r="P12">
            <v>81.180000000000007</v>
          </cell>
        </row>
        <row r="13">
          <cell r="A13" t="str">
            <v>1978</v>
          </cell>
          <cell r="B13">
            <v>1972</v>
          </cell>
          <cell r="C13">
            <v>1668</v>
          </cell>
          <cell r="D13">
            <v>304</v>
          </cell>
          <cell r="E13">
            <v>76</v>
          </cell>
          <cell r="F13">
            <v>-1025</v>
          </cell>
          <cell r="G13">
            <v>5135</v>
          </cell>
          <cell r="H13">
            <v>929</v>
          </cell>
          <cell r="I13">
            <v>659</v>
          </cell>
          <cell r="J13">
            <v>270</v>
          </cell>
          <cell r="L13">
            <v>156.34</v>
          </cell>
          <cell r="M13">
            <v>193.62</v>
          </cell>
          <cell r="O13">
            <v>85.62</v>
          </cell>
          <cell r="P13">
            <v>55.53</v>
          </cell>
        </row>
        <row r="14">
          <cell r="A14" t="str">
            <v>1979</v>
          </cell>
          <cell r="B14">
            <v>3676</v>
          </cell>
          <cell r="C14">
            <v>1954</v>
          </cell>
          <cell r="D14">
            <v>1722</v>
          </cell>
          <cell r="E14">
            <v>1579</v>
          </cell>
          <cell r="F14">
            <v>554</v>
          </cell>
          <cell r="G14">
            <v>5764</v>
          </cell>
          <cell r="H14">
            <v>1364</v>
          </cell>
          <cell r="I14">
            <v>980</v>
          </cell>
          <cell r="J14">
            <v>384</v>
          </cell>
          <cell r="L14">
            <v>224.72583333333333</v>
          </cell>
          <cell r="M14">
            <v>248.1</v>
          </cell>
          <cell r="O14">
            <v>43.74</v>
          </cell>
          <cell r="P14">
            <v>28.14</v>
          </cell>
        </row>
        <row r="15">
          <cell r="A15" t="str">
            <v>1980</v>
          </cell>
          <cell r="B15">
            <v>3916</v>
          </cell>
          <cell r="C15">
            <v>3090</v>
          </cell>
          <cell r="D15">
            <v>826</v>
          </cell>
          <cell r="E15">
            <v>722</v>
          </cell>
          <cell r="F15">
            <v>1276</v>
          </cell>
          <cell r="G15">
            <v>6043</v>
          </cell>
          <cell r="H15">
            <v>1695</v>
          </cell>
          <cell r="I15">
            <v>1203</v>
          </cell>
          <cell r="J15">
            <v>492</v>
          </cell>
          <cell r="L15">
            <v>288.85333333333335</v>
          </cell>
          <cell r="M15">
            <v>336.97</v>
          </cell>
          <cell r="O15">
            <v>28.54</v>
          </cell>
          <cell r="P15">
            <v>35.82</v>
          </cell>
        </row>
        <row r="16">
          <cell r="A16" t="str">
            <v>1981</v>
          </cell>
          <cell r="B16">
            <v>3249</v>
          </cell>
          <cell r="C16">
            <v>3802</v>
          </cell>
          <cell r="D16">
            <v>-553</v>
          </cell>
          <cell r="E16">
            <v>-504</v>
          </cell>
          <cell r="F16">
            <v>771</v>
          </cell>
          <cell r="G16">
            <v>6127</v>
          </cell>
          <cell r="H16">
            <v>1919</v>
          </cell>
          <cell r="I16">
            <v>1394</v>
          </cell>
          <cell r="J16">
            <v>525</v>
          </cell>
          <cell r="L16">
            <v>422.31666666666666</v>
          </cell>
          <cell r="M16">
            <v>497.65</v>
          </cell>
          <cell r="O16">
            <v>46.2</v>
          </cell>
          <cell r="P16">
            <v>47.68</v>
          </cell>
        </row>
        <row r="17">
          <cell r="A17" t="str">
            <v>1982</v>
          </cell>
          <cell r="B17">
            <v>3293</v>
          </cell>
          <cell r="C17">
            <v>3722</v>
          </cell>
          <cell r="D17">
            <v>-429</v>
          </cell>
          <cell r="E17">
            <v>124</v>
          </cell>
          <cell r="F17">
            <v>896</v>
          </cell>
          <cell r="G17">
            <v>6825</v>
          </cell>
          <cell r="H17">
            <v>1605</v>
          </cell>
          <cell r="I17">
            <v>1054</v>
          </cell>
          <cell r="J17">
            <v>551</v>
          </cell>
          <cell r="L17">
            <v>697.57</v>
          </cell>
          <cell r="M17">
            <v>949.18</v>
          </cell>
          <cell r="O17">
            <v>65.180000000000007</v>
          </cell>
          <cell r="P17">
            <v>90.73</v>
          </cell>
        </row>
        <row r="18">
          <cell r="L18" t="str">
            <v>Intis por US Dólar</v>
          </cell>
        </row>
        <row r="19">
          <cell r="A19" t="str">
            <v xml:space="preserve">1983 </v>
          </cell>
          <cell r="B19">
            <v>3015</v>
          </cell>
          <cell r="C19">
            <v>2722</v>
          </cell>
          <cell r="D19">
            <v>293</v>
          </cell>
          <cell r="E19">
            <v>-40</v>
          </cell>
          <cell r="F19">
            <v>856</v>
          </cell>
          <cell r="G19">
            <v>7800</v>
          </cell>
          <cell r="H19">
            <v>1791</v>
          </cell>
          <cell r="I19">
            <v>1145</v>
          </cell>
          <cell r="J19">
            <v>646</v>
          </cell>
          <cell r="L19">
            <v>1.6285475</v>
          </cell>
          <cell r="M19">
            <v>2.2351999999999999</v>
          </cell>
          <cell r="O19">
            <v>133.46</v>
          </cell>
          <cell r="P19">
            <v>135.49</v>
          </cell>
        </row>
        <row r="20">
          <cell r="A20" t="str">
            <v>1984</v>
          </cell>
          <cell r="B20">
            <v>3147</v>
          </cell>
          <cell r="C20">
            <v>2140</v>
          </cell>
          <cell r="D20">
            <v>1007</v>
          </cell>
          <cell r="E20">
            <v>247</v>
          </cell>
          <cell r="F20">
            <v>1103</v>
          </cell>
          <cell r="G20">
            <v>9079</v>
          </cell>
          <cell r="H20">
            <v>2287</v>
          </cell>
          <cell r="I20">
            <v>1441</v>
          </cell>
          <cell r="J20">
            <v>846</v>
          </cell>
          <cell r="L20">
            <v>3.4669050000000001</v>
          </cell>
          <cell r="M20">
            <v>5.2005299999999997</v>
          </cell>
          <cell r="O20">
            <v>112.88</v>
          </cell>
          <cell r="P20">
            <v>132.66999999999999</v>
          </cell>
        </row>
        <row r="21">
          <cell r="A21" t="str">
            <v>1985</v>
          </cell>
          <cell r="B21">
            <v>3049</v>
          </cell>
          <cell r="C21">
            <v>1830</v>
          </cell>
          <cell r="D21">
            <v>1219</v>
          </cell>
          <cell r="E21">
            <v>-773</v>
          </cell>
          <cell r="F21">
            <v>1383</v>
          </cell>
          <cell r="G21">
            <v>11837</v>
          </cell>
          <cell r="H21">
            <v>1978</v>
          </cell>
          <cell r="I21">
            <v>1227</v>
          </cell>
          <cell r="J21">
            <v>751</v>
          </cell>
          <cell r="L21">
            <v>10.981666666666666</v>
          </cell>
          <cell r="M21">
            <v>13.95</v>
          </cell>
          <cell r="O21">
            <v>216.76</v>
          </cell>
          <cell r="P21">
            <v>168.24</v>
          </cell>
        </row>
        <row r="22">
          <cell r="A22" t="str">
            <v>1986</v>
          </cell>
          <cell r="B22">
            <v>2576</v>
          </cell>
          <cell r="C22">
            <v>2649</v>
          </cell>
          <cell r="D22">
            <v>-73</v>
          </cell>
          <cell r="E22">
            <v>-2365</v>
          </cell>
          <cell r="F22">
            <v>867</v>
          </cell>
          <cell r="G22">
            <v>11927</v>
          </cell>
          <cell r="H22">
            <v>2178</v>
          </cell>
          <cell r="I22">
            <v>1403</v>
          </cell>
          <cell r="J22">
            <v>775</v>
          </cell>
          <cell r="L22">
            <v>13.95</v>
          </cell>
          <cell r="M22">
            <v>13.95</v>
          </cell>
          <cell r="O22">
            <v>27.03</v>
          </cell>
          <cell r="P22">
            <v>0</v>
          </cell>
        </row>
        <row r="23">
          <cell r="A23" t="str">
            <v>1987</v>
          </cell>
          <cell r="B23">
            <v>2715</v>
          </cell>
          <cell r="C23">
            <v>3215</v>
          </cell>
          <cell r="D23">
            <v>-500</v>
          </cell>
          <cell r="E23">
            <v>-1148</v>
          </cell>
          <cell r="F23">
            <v>81</v>
          </cell>
          <cell r="G23">
            <v>15382</v>
          </cell>
          <cell r="H23">
            <v>2551</v>
          </cell>
          <cell r="I23">
            <v>1478</v>
          </cell>
          <cell r="J23">
            <v>1073</v>
          </cell>
          <cell r="L23">
            <v>16.835833333333333</v>
          </cell>
          <cell r="M23">
            <v>28.05</v>
          </cell>
          <cell r="O23">
            <v>20.69</v>
          </cell>
          <cell r="P23">
            <v>101.08</v>
          </cell>
        </row>
        <row r="24">
          <cell r="A24" t="str">
            <v>1988</v>
          </cell>
          <cell r="B24">
            <v>2731</v>
          </cell>
          <cell r="C24">
            <v>2865</v>
          </cell>
          <cell r="D24">
            <v>-134</v>
          </cell>
          <cell r="E24">
            <v>-590</v>
          </cell>
          <cell r="F24">
            <v>-317</v>
          </cell>
          <cell r="G24">
            <v>16270</v>
          </cell>
          <cell r="H24">
            <v>2723</v>
          </cell>
          <cell r="I24">
            <v>1471</v>
          </cell>
          <cell r="J24">
            <v>1252</v>
          </cell>
          <cell r="L24">
            <v>128.83250000000001</v>
          </cell>
          <cell r="M24">
            <v>500</v>
          </cell>
          <cell r="O24">
            <v>665.23</v>
          </cell>
          <cell r="P24">
            <v>1682.53</v>
          </cell>
        </row>
        <row r="25">
          <cell r="A25" t="str">
            <v>1989</v>
          </cell>
          <cell r="B25">
            <v>3533</v>
          </cell>
          <cell r="C25">
            <v>2287</v>
          </cell>
          <cell r="D25">
            <v>1246</v>
          </cell>
          <cell r="E25">
            <v>540</v>
          </cell>
          <cell r="F25">
            <v>546</v>
          </cell>
          <cell r="G25">
            <v>17477</v>
          </cell>
          <cell r="H25">
            <v>2671</v>
          </cell>
          <cell r="I25">
            <v>1207</v>
          </cell>
          <cell r="J25">
            <v>1464</v>
          </cell>
          <cell r="L25">
            <v>2666.1875</v>
          </cell>
          <cell r="M25">
            <v>4963.3500000000004</v>
          </cell>
          <cell r="O25">
            <v>1969.4991558806976</v>
          </cell>
          <cell r="P25">
            <v>892.67</v>
          </cell>
        </row>
        <row r="26">
          <cell r="A26" t="str">
            <v>1990</v>
          </cell>
          <cell r="B26">
            <v>3321</v>
          </cell>
          <cell r="C26">
            <v>2922</v>
          </cell>
          <cell r="D26">
            <v>399</v>
          </cell>
          <cell r="E26">
            <v>176</v>
          </cell>
          <cell r="F26">
            <v>682</v>
          </cell>
          <cell r="G26">
            <v>18934</v>
          </cell>
          <cell r="H26">
            <v>2769</v>
          </cell>
          <cell r="I26">
            <v>1262</v>
          </cell>
          <cell r="J26">
            <v>1507</v>
          </cell>
          <cell r="L26">
            <v>187885.63</v>
          </cell>
          <cell r="M26">
            <v>516922.57</v>
          </cell>
          <cell r="O26">
            <v>6946.97</v>
          </cell>
          <cell r="P26">
            <v>10316.14</v>
          </cell>
        </row>
        <row r="27">
          <cell r="L27" t="str">
            <v>Nuevos Soles por US Dólar</v>
          </cell>
        </row>
        <row r="28">
          <cell r="A28" t="str">
            <v>1991</v>
          </cell>
          <cell r="B28">
            <v>3406</v>
          </cell>
          <cell r="C28">
            <v>3595</v>
          </cell>
          <cell r="D28">
            <v>-189</v>
          </cell>
          <cell r="E28">
            <v>788</v>
          </cell>
          <cell r="F28">
            <v>1933</v>
          </cell>
          <cell r="G28">
            <v>21040</v>
          </cell>
          <cell r="H28">
            <v>2246</v>
          </cell>
          <cell r="I28">
            <v>1035</v>
          </cell>
          <cell r="J28">
            <v>1211</v>
          </cell>
          <cell r="L28">
            <v>0.77249999999999996</v>
          </cell>
          <cell r="M28">
            <v>0.96</v>
          </cell>
          <cell r="O28">
            <v>309.82378482058482</v>
          </cell>
          <cell r="P28">
            <v>85.714467836062951</v>
          </cell>
        </row>
        <row r="29">
          <cell r="A29" t="str">
            <v>1992</v>
          </cell>
          <cell r="B29">
            <v>3661</v>
          </cell>
          <cell r="C29">
            <v>4001</v>
          </cell>
          <cell r="D29">
            <v>-340</v>
          </cell>
          <cell r="E29">
            <v>716</v>
          </cell>
          <cell r="F29">
            <v>2425</v>
          </cell>
          <cell r="G29">
            <v>21513</v>
          </cell>
          <cell r="H29">
            <v>2155</v>
          </cell>
          <cell r="I29">
            <v>777</v>
          </cell>
          <cell r="J29">
            <v>1378</v>
          </cell>
          <cell r="L29">
            <v>1.2466666666666668</v>
          </cell>
          <cell r="M29">
            <v>1.63</v>
          </cell>
          <cell r="O29">
            <v>61.380798274002188</v>
          </cell>
          <cell r="P29">
            <v>69.790000000000006</v>
          </cell>
        </row>
        <row r="30">
          <cell r="A30" t="str">
            <v>1993</v>
          </cell>
          <cell r="B30">
            <v>3384.4611701907302</v>
          </cell>
          <cell r="C30">
            <v>4122.7567989299996</v>
          </cell>
          <cell r="D30">
            <v>-738.29562873926943</v>
          </cell>
          <cell r="E30">
            <v>657</v>
          </cell>
          <cell r="F30">
            <v>2910</v>
          </cell>
          <cell r="G30">
            <v>22170</v>
          </cell>
          <cell r="H30">
            <v>2476</v>
          </cell>
          <cell r="I30">
            <v>1089</v>
          </cell>
          <cell r="J30">
            <v>1387</v>
          </cell>
          <cell r="L30">
            <v>1.9875</v>
          </cell>
          <cell r="M30">
            <v>2.15</v>
          </cell>
          <cell r="O30">
            <v>59.425133689839583</v>
          </cell>
          <cell r="P30">
            <v>31.901840490797554</v>
          </cell>
        </row>
        <row r="31">
          <cell r="A31" t="str">
            <v>1994</v>
          </cell>
          <cell r="B31">
            <v>4424.8430222557699</v>
          </cell>
          <cell r="C31">
            <v>5584.2170472199996</v>
          </cell>
          <cell r="D31">
            <v>-1159.3740249642296</v>
          </cell>
          <cell r="E31">
            <v>2978</v>
          </cell>
          <cell r="F31">
            <v>6025</v>
          </cell>
          <cell r="G31">
            <v>23980</v>
          </cell>
          <cell r="H31">
            <v>2410</v>
          </cell>
          <cell r="I31">
            <v>853</v>
          </cell>
          <cell r="J31">
            <v>1557</v>
          </cell>
          <cell r="L31">
            <v>2.1941666666666664</v>
          </cell>
          <cell r="M31">
            <v>2.1800000000000002</v>
          </cell>
          <cell r="O31">
            <v>10.398322851153011</v>
          </cell>
          <cell r="P31">
            <v>1.3953488372093119</v>
          </cell>
        </row>
        <row r="32">
          <cell r="A32" t="str">
            <v>1995</v>
          </cell>
          <cell r="B32">
            <v>5492.43597977229</v>
          </cell>
          <cell r="C32">
            <v>7749.84357929</v>
          </cell>
          <cell r="D32">
            <v>-2257.40759951771</v>
          </cell>
          <cell r="E32">
            <v>929</v>
          </cell>
          <cell r="F32">
            <v>6788.2602242000003</v>
          </cell>
          <cell r="G32">
            <v>25652</v>
          </cell>
          <cell r="H32">
            <v>2525</v>
          </cell>
          <cell r="I32">
            <v>868</v>
          </cell>
          <cell r="J32">
            <v>1657</v>
          </cell>
          <cell r="L32">
            <v>2.2524999999999999</v>
          </cell>
          <cell r="M32">
            <v>2.31</v>
          </cell>
          <cell r="O32">
            <v>2.6585643752373898</v>
          </cell>
          <cell r="P32">
            <v>5.963302752293572</v>
          </cell>
        </row>
        <row r="33">
          <cell r="A33">
            <v>1996</v>
          </cell>
          <cell r="B33">
            <v>5877.4209766013801</v>
          </cell>
          <cell r="C33">
            <v>7868.52636549</v>
          </cell>
          <cell r="D33">
            <v>-1991.1053888886199</v>
          </cell>
          <cell r="E33">
            <v>1931.9585400000001</v>
          </cell>
          <cell r="F33">
            <v>8956.8477803099995</v>
          </cell>
          <cell r="G33">
            <v>25196</v>
          </cell>
          <cell r="H33">
            <v>2185</v>
          </cell>
          <cell r="I33">
            <v>855</v>
          </cell>
          <cell r="J33">
            <v>1330</v>
          </cell>
          <cell r="L33">
            <v>2.4508333333333336</v>
          </cell>
          <cell r="M33">
            <v>2.6</v>
          </cell>
          <cell r="O33">
            <v>8.8050314465408945</v>
          </cell>
          <cell r="P33">
            <v>12.554112554112564</v>
          </cell>
        </row>
        <row r="34">
          <cell r="A34">
            <v>1997</v>
          </cell>
          <cell r="B34">
            <v>6824.5584814457561</v>
          </cell>
          <cell r="C34">
            <v>8502.9694404540005</v>
          </cell>
          <cell r="D34">
            <v>-1678.4109590082453</v>
          </cell>
          <cell r="E34">
            <v>1733</v>
          </cell>
          <cell r="F34">
            <v>8076.6614689999997</v>
          </cell>
          <cell r="G34">
            <v>18787</v>
          </cell>
          <cell r="H34">
            <v>1992</v>
          </cell>
          <cell r="I34">
            <v>955</v>
          </cell>
          <cell r="J34">
            <v>1037</v>
          </cell>
          <cell r="L34">
            <v>2.66</v>
          </cell>
          <cell r="M34">
            <v>2.7229999999999999</v>
          </cell>
          <cell r="O34">
            <v>8.5345120707242188</v>
          </cell>
          <cell r="P34">
            <v>4.6153846153846274</v>
          </cell>
        </row>
        <row r="35">
          <cell r="A35">
            <v>1998</v>
          </cell>
          <cell r="B35">
            <v>5756.7759352069024</v>
          </cell>
          <cell r="C35">
            <v>8194.1097157229997</v>
          </cell>
          <cell r="D35">
            <v>-2437.3337805160972</v>
          </cell>
          <cell r="E35">
            <v>-1006</v>
          </cell>
          <cell r="F35">
            <v>7229.0119160000004</v>
          </cell>
          <cell r="G35">
            <v>19562</v>
          </cell>
          <cell r="H35">
            <v>1770</v>
          </cell>
          <cell r="I35">
            <v>738</v>
          </cell>
          <cell r="J35">
            <v>1032</v>
          </cell>
          <cell r="L35">
            <v>2.9257499999999994</v>
          </cell>
          <cell r="M35">
            <v>3.15</v>
          </cell>
          <cell r="O35">
            <v>9.9906015037593932</v>
          </cell>
          <cell r="P35">
            <v>15.808823529411754</v>
          </cell>
        </row>
        <row r="36">
          <cell r="A36" t="str">
            <v>1999</v>
          </cell>
          <cell r="B36">
            <v>6087.5251080518901</v>
          </cell>
          <cell r="C36">
            <v>6742.9764985527499</v>
          </cell>
          <cell r="D36">
            <v>-655.45139050086095</v>
          </cell>
          <cell r="E36">
            <v>-775</v>
          </cell>
          <cell r="F36">
            <v>7769.2643488929998</v>
          </cell>
          <cell r="G36">
            <v>19500</v>
          </cell>
          <cell r="H36">
            <v>2022.56</v>
          </cell>
          <cell r="I36">
            <v>969.28899999999999</v>
          </cell>
          <cell r="J36">
            <v>1053.271</v>
          </cell>
          <cell r="L36">
            <v>3.3813645833333337</v>
          </cell>
          <cell r="M36">
            <v>3.508</v>
          </cell>
          <cell r="O36">
            <v>15.572573983878812</v>
          </cell>
          <cell r="P36">
            <v>11.365079365079382</v>
          </cell>
        </row>
        <row r="37">
          <cell r="A37" t="str">
            <v>2000</v>
          </cell>
          <cell r="B37">
            <v>6954.9108240684682</v>
          </cell>
          <cell r="C37">
            <v>7365.9325675374002</v>
          </cell>
          <cell r="D37">
            <v>-411.02174346893139</v>
          </cell>
          <cell r="E37">
            <v>-189.76960600000001</v>
          </cell>
          <cell r="F37">
            <v>7553.3210078669999</v>
          </cell>
          <cell r="G37">
            <v>19204.936999999998</v>
          </cell>
          <cell r="H37">
            <v>2116.386</v>
          </cell>
          <cell r="I37">
            <v>1041.683</v>
          </cell>
          <cell r="J37">
            <v>1074.703</v>
          </cell>
          <cell r="L37">
            <v>3.4881666666666669</v>
          </cell>
          <cell r="M37">
            <v>3.5254500000000002</v>
          </cell>
          <cell r="O37">
            <v>3.1585497718807858</v>
          </cell>
          <cell r="P37">
            <v>0.49743443557584044</v>
          </cell>
        </row>
        <row r="38">
          <cell r="A38" t="str">
            <v>2001</v>
          </cell>
          <cell r="B38">
            <v>7025.7312402477855</v>
          </cell>
          <cell r="C38">
            <v>7221.1882431013801</v>
          </cell>
          <cell r="D38">
            <v>-195.45700285359476</v>
          </cell>
          <cell r="E38">
            <v>448.37617262800001</v>
          </cell>
          <cell r="F38">
            <v>8302.9570512089995</v>
          </cell>
          <cell r="G38">
            <v>18966.661199999995</v>
          </cell>
          <cell r="H38">
            <v>1960.2640000000001</v>
          </cell>
          <cell r="I38">
            <v>885.07</v>
          </cell>
          <cell r="J38">
            <v>1075.194</v>
          </cell>
          <cell r="L38">
            <v>3.5067219543650796</v>
          </cell>
          <cell r="M38">
            <v>3.4435000000000002</v>
          </cell>
          <cell r="O38">
            <v>0.53194957327380621</v>
          </cell>
          <cell r="P38">
            <v>-2.3245259470422184</v>
          </cell>
        </row>
        <row r="39">
          <cell r="A39" t="str">
            <v>2002</v>
          </cell>
          <cell r="B39">
            <v>7722.8651305056937</v>
          </cell>
          <cell r="C39">
            <v>7416.9256655564895</v>
          </cell>
          <cell r="D39">
            <v>305.93946494920829</v>
          </cell>
          <cell r="E39">
            <v>831.92499999999995</v>
          </cell>
          <cell r="F39">
            <v>9657.6198844760002</v>
          </cell>
          <cell r="G39">
            <v>20714.937000000002</v>
          </cell>
          <cell r="H39">
            <v>2854.5720000000001</v>
          </cell>
          <cell r="I39">
            <v>1843.3330000000001</v>
          </cell>
          <cell r="J39">
            <v>1011.239</v>
          </cell>
          <cell r="L39">
            <v>3.5169999999999999</v>
          </cell>
          <cell r="M39">
            <v>3.5140000000000002</v>
          </cell>
          <cell r="O39">
            <v>0.29309553961431334</v>
          </cell>
          <cell r="P39">
            <v>2.0473355597502518</v>
          </cell>
        </row>
        <row r="40">
          <cell r="A40" t="str">
            <v>2003</v>
          </cell>
          <cell r="B40">
            <v>8985.6177410167875</v>
          </cell>
          <cell r="C40">
            <v>8254.5418688535101</v>
          </cell>
          <cell r="D40">
            <v>731.07587216327306</v>
          </cell>
          <cell r="E40">
            <v>478.6311</v>
          </cell>
          <cell r="F40">
            <v>10136</v>
          </cell>
          <cell r="G40">
            <v>22768</v>
          </cell>
          <cell r="H40">
            <v>2320.7249999999999</v>
          </cell>
          <cell r="I40">
            <v>1227.92</v>
          </cell>
          <cell r="J40">
            <v>1092.8050000000001</v>
          </cell>
          <cell r="L40">
            <v>3.4784553661616155</v>
          </cell>
          <cell r="M40">
            <v>3.4624999999999999</v>
          </cell>
          <cell r="O40">
            <v>-1.0959520568207211</v>
          </cell>
          <cell r="P40">
            <v>-1.4655663062037689</v>
          </cell>
        </row>
        <row r="41">
          <cell r="A41" t="str">
            <v>Nota: A partir de 1985 las cifras de las cuentas externas se presentan de acuerdo a la nueva metodología adoptada a nivel internacional.</v>
          </cell>
        </row>
        <row r="42">
          <cell r="A42" t="str">
            <v>1/  De mediano y largo plazo.</v>
          </cell>
        </row>
        <row r="43">
          <cell r="A43" t="str">
            <v>2/ Corresponde a variaciones Diciembre-Diciembre de cada año.</v>
          </cell>
        </row>
        <row r="44">
          <cell r="A44" t="str">
            <v>Fuente: Banco Central de Reserva del Perú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B9">
            <v>2</v>
          </cell>
          <cell r="E9">
            <v>702526.30400999996</v>
          </cell>
        </row>
        <row r="10">
          <cell r="B10">
            <v>3</v>
          </cell>
          <cell r="E10">
            <v>823147.26529999997</v>
          </cell>
        </row>
        <row r="11">
          <cell r="B11">
            <v>4</v>
          </cell>
          <cell r="E11">
            <v>338558.93581</v>
          </cell>
        </row>
        <row r="12">
          <cell r="B12">
            <v>5</v>
          </cell>
          <cell r="E12">
            <v>425388.24125999998</v>
          </cell>
        </row>
        <row r="13">
          <cell r="B13">
            <v>6</v>
          </cell>
          <cell r="E13">
            <v>164725.72388999999</v>
          </cell>
        </row>
        <row r="14">
          <cell r="B14">
            <v>7</v>
          </cell>
          <cell r="E14">
            <v>173742.45574999999</v>
          </cell>
        </row>
        <row r="15">
          <cell r="B15">
            <v>8</v>
          </cell>
          <cell r="E15">
            <v>187940.29447999998</v>
          </cell>
        </row>
        <row r="16">
          <cell r="B16">
            <v>9</v>
          </cell>
          <cell r="E16">
            <v>119064.26212999999</v>
          </cell>
        </row>
        <row r="17">
          <cell r="B17">
            <v>10</v>
          </cell>
          <cell r="E17">
            <v>148756.88225999998</v>
          </cell>
        </row>
        <row r="18">
          <cell r="B18">
            <v>11</v>
          </cell>
          <cell r="E18">
            <v>124152.7384</v>
          </cell>
        </row>
        <row r="19">
          <cell r="B19">
            <v>12</v>
          </cell>
          <cell r="E19">
            <v>101687.4038</v>
          </cell>
        </row>
        <row r="20">
          <cell r="B20">
            <v>13</v>
          </cell>
          <cell r="E20">
            <v>82978.329670000006</v>
          </cell>
        </row>
        <row r="21">
          <cell r="B21">
            <v>14</v>
          </cell>
          <cell r="E21">
            <v>90381.401849999995</v>
          </cell>
        </row>
        <row r="22">
          <cell r="B22">
            <v>15</v>
          </cell>
          <cell r="E22">
            <v>63718.833020000005</v>
          </cell>
        </row>
        <row r="23">
          <cell r="B23">
            <v>16</v>
          </cell>
          <cell r="E23">
            <v>85172.720170000001</v>
          </cell>
        </row>
        <row r="24">
          <cell r="B24">
            <v>17</v>
          </cell>
          <cell r="E24">
            <v>3844.5851499999999</v>
          </cell>
        </row>
        <row r="25">
          <cell r="B25">
            <v>18</v>
          </cell>
          <cell r="E25">
            <v>53032.060469999997</v>
          </cell>
        </row>
        <row r="26">
          <cell r="B26">
            <v>19</v>
          </cell>
          <cell r="E26">
            <v>46267.921670000003</v>
          </cell>
        </row>
        <row r="27">
          <cell r="B27">
            <v>20</v>
          </cell>
          <cell r="E27">
            <v>58328.301479999995</v>
          </cell>
        </row>
        <row r="28">
          <cell r="B28">
            <v>21</v>
          </cell>
          <cell r="E28">
            <v>49775.320950000001</v>
          </cell>
        </row>
        <row r="29">
          <cell r="B29">
            <v>22</v>
          </cell>
          <cell r="E29">
            <v>65575.482909999992</v>
          </cell>
        </row>
        <row r="30">
          <cell r="B30">
            <v>23</v>
          </cell>
          <cell r="E30">
            <v>49238.230189999995</v>
          </cell>
        </row>
        <row r="31">
          <cell r="B31">
            <v>24</v>
          </cell>
          <cell r="E31">
            <v>40716.143509999994</v>
          </cell>
        </row>
        <row r="32">
          <cell r="B32">
            <v>25</v>
          </cell>
          <cell r="E32">
            <v>54171.23459</v>
          </cell>
        </row>
        <row r="33">
          <cell r="B33">
            <v>26</v>
          </cell>
          <cell r="E33">
            <v>50264.492170000005</v>
          </cell>
        </row>
        <row r="34">
          <cell r="B34">
            <v>27</v>
          </cell>
          <cell r="E34">
            <v>49086.737150000001</v>
          </cell>
        </row>
        <row r="35">
          <cell r="B35">
            <v>28</v>
          </cell>
          <cell r="E35">
            <v>43264.193939999997</v>
          </cell>
        </row>
        <row r="36">
          <cell r="B36">
            <v>29</v>
          </cell>
          <cell r="E36">
            <v>32325.628219999999</v>
          </cell>
        </row>
        <row r="37">
          <cell r="B37">
            <v>30</v>
          </cell>
          <cell r="E37">
            <v>36299.465630000006</v>
          </cell>
        </row>
        <row r="38">
          <cell r="B38">
            <v>31</v>
          </cell>
          <cell r="E38">
            <v>40787.546929999997</v>
          </cell>
        </row>
        <row r="39">
          <cell r="B39">
            <v>32</v>
          </cell>
          <cell r="E39">
            <v>22975.315350000001</v>
          </cell>
        </row>
        <row r="41">
          <cell r="B41">
            <v>33</v>
          </cell>
          <cell r="E41">
            <v>33018.585010000003</v>
          </cell>
        </row>
        <row r="42">
          <cell r="B42">
            <v>34</v>
          </cell>
          <cell r="E42">
            <v>19674.347020000001</v>
          </cell>
        </row>
        <row r="43">
          <cell r="B43">
            <v>35</v>
          </cell>
          <cell r="E43">
            <v>18750.487880000001</v>
          </cell>
        </row>
        <row r="44">
          <cell r="B44">
            <v>36</v>
          </cell>
          <cell r="E44">
            <v>6392.6799700000001</v>
          </cell>
        </row>
        <row r="45">
          <cell r="B45">
            <v>37</v>
          </cell>
          <cell r="E45">
            <v>12565.48337</v>
          </cell>
        </row>
        <row r="46">
          <cell r="B46">
            <v>38</v>
          </cell>
          <cell r="E46">
            <v>15003.477869999999</v>
          </cell>
        </row>
        <row r="47">
          <cell r="B47">
            <v>39</v>
          </cell>
          <cell r="E47">
            <v>24233.974579999998</v>
          </cell>
        </row>
        <row r="48">
          <cell r="B48">
            <v>40</v>
          </cell>
          <cell r="E48">
            <v>19421.65958</v>
          </cell>
        </row>
        <row r="49">
          <cell r="B49">
            <v>41</v>
          </cell>
          <cell r="E49">
            <v>10575.229609999999</v>
          </cell>
        </row>
        <row r="50">
          <cell r="B50">
            <v>42</v>
          </cell>
          <cell r="E50">
            <v>11369.756789999999</v>
          </cell>
        </row>
        <row r="51">
          <cell r="B51">
            <v>43</v>
          </cell>
          <cell r="E51">
            <v>15821.46018</v>
          </cell>
        </row>
        <row r="52">
          <cell r="B52">
            <v>44</v>
          </cell>
          <cell r="E52">
            <v>16285.094939999999</v>
          </cell>
        </row>
        <row r="53">
          <cell r="B53">
            <v>45</v>
          </cell>
          <cell r="E53">
            <v>10035.18634</v>
          </cell>
        </row>
        <row r="54">
          <cell r="B54">
            <v>46</v>
          </cell>
          <cell r="E54">
            <v>16005.38343</v>
          </cell>
        </row>
        <row r="55">
          <cell r="B55">
            <v>47</v>
          </cell>
          <cell r="E55">
            <v>10433.85751</v>
          </cell>
        </row>
        <row r="56">
          <cell r="B56">
            <v>48</v>
          </cell>
          <cell r="E56">
            <v>12402.96449</v>
          </cell>
        </row>
        <row r="57">
          <cell r="B57">
            <v>49</v>
          </cell>
          <cell r="E57">
            <v>11667.65684</v>
          </cell>
        </row>
        <row r="58">
          <cell r="B58">
            <v>50</v>
          </cell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showGridLines="0" tabSelected="1" zoomScale="120" zoomScaleNormal="120" zoomScaleSheetLayoutView="130" workbookViewId="0">
      <selection activeCell="S53" sqref="S53"/>
    </sheetView>
  </sheetViews>
  <sheetFormatPr baseColWidth="10" defaultColWidth="7" defaultRowHeight="9" x14ac:dyDescent="0.15"/>
  <cols>
    <col min="1" max="1" width="2" style="14" customWidth="1"/>
    <col min="2" max="2" width="24.7109375" style="14" customWidth="1"/>
    <col min="3" max="7" width="6.7109375" style="14" hidden="1" customWidth="1"/>
    <col min="8" max="9" width="7" style="14" hidden="1" customWidth="1"/>
    <col min="10" max="16" width="7" style="14"/>
    <col min="17" max="17" width="8.28515625" style="14" customWidth="1"/>
    <col min="18" max="18" width="6.140625" style="14" customWidth="1"/>
    <col min="19" max="22" width="5" style="14" customWidth="1"/>
    <col min="23" max="27" width="3.7109375" style="14" customWidth="1"/>
    <col min="28" max="30" width="4" style="14" bestFit="1" customWidth="1"/>
    <col min="31" max="31" width="4.140625" style="14" bestFit="1" customWidth="1"/>
    <col min="32" max="32" width="5.28515625" style="14" customWidth="1"/>
    <col min="33" max="33" width="5" style="14" customWidth="1"/>
    <col min="34" max="16384" width="7" style="14"/>
  </cols>
  <sheetData>
    <row r="1" spans="1:23" s="4" customFormat="1" ht="12.95" customHeight="1" x14ac:dyDescent="0.25">
      <c r="A1" s="1" t="s">
        <v>17</v>
      </c>
      <c r="B1" s="2"/>
      <c r="C1" s="3"/>
      <c r="D1" s="3"/>
      <c r="E1" s="3"/>
      <c r="F1" s="3"/>
      <c r="G1" s="3"/>
    </row>
    <row r="2" spans="1:23" s="4" customFormat="1" ht="12.95" customHeight="1" x14ac:dyDescent="0.25">
      <c r="A2" s="5" t="s">
        <v>30</v>
      </c>
      <c r="B2" s="2"/>
      <c r="C2" s="3"/>
      <c r="D2" s="3"/>
      <c r="E2" s="3"/>
      <c r="F2" s="3"/>
      <c r="G2" s="3"/>
    </row>
    <row r="3" spans="1:23" s="8" customFormat="1" ht="12" customHeight="1" x14ac:dyDescent="0.25">
      <c r="A3" s="28" t="s">
        <v>31</v>
      </c>
      <c r="B3" s="7"/>
      <c r="C3" s="3"/>
      <c r="D3" s="3"/>
      <c r="E3" s="3"/>
      <c r="F3" s="3"/>
      <c r="G3" s="3"/>
    </row>
    <row r="4" spans="1:23" s="8" customFormat="1" ht="6" customHeight="1" x14ac:dyDescent="0.25">
      <c r="A4" s="6"/>
      <c r="B4" s="7"/>
      <c r="C4" s="3"/>
      <c r="D4" s="3"/>
      <c r="E4" s="3"/>
      <c r="F4" s="3"/>
      <c r="G4" s="3"/>
    </row>
    <row r="5" spans="1:23" s="10" customFormat="1" ht="15" customHeight="1" x14ac:dyDescent="0.15">
      <c r="A5" s="29" t="s">
        <v>0</v>
      </c>
      <c r="B5" s="30"/>
      <c r="C5" s="9">
        <v>2002</v>
      </c>
      <c r="D5" s="9">
        <v>2003</v>
      </c>
      <c r="E5" s="9">
        <v>2004</v>
      </c>
      <c r="F5" s="9">
        <v>2005</v>
      </c>
      <c r="G5" s="9">
        <v>2006</v>
      </c>
      <c r="H5" s="9">
        <v>2007</v>
      </c>
      <c r="I5" s="37">
        <v>2008</v>
      </c>
      <c r="J5" s="38">
        <v>2009</v>
      </c>
      <c r="K5" s="38">
        <v>2010</v>
      </c>
      <c r="L5" s="38">
        <v>2011</v>
      </c>
      <c r="M5" s="38">
        <v>2012</v>
      </c>
      <c r="N5" s="38">
        <v>2013</v>
      </c>
      <c r="O5" s="38">
        <v>2014</v>
      </c>
      <c r="P5" s="38">
        <v>2015</v>
      </c>
    </row>
    <row r="6" spans="1:23" s="12" customFormat="1" ht="13.35" customHeight="1" x14ac:dyDescent="0.15">
      <c r="A6" s="11" t="s">
        <v>18</v>
      </c>
      <c r="B6" s="31"/>
      <c r="C6" s="18">
        <v>985</v>
      </c>
      <c r="D6" s="18">
        <v>596</v>
      </c>
      <c r="E6" s="18">
        <v>2436.7155600000006</v>
      </c>
      <c r="F6" s="18">
        <v>1466.0351400000018</v>
      </c>
      <c r="G6" s="18">
        <v>3177.763949999995</v>
      </c>
      <c r="H6" s="18">
        <v>10413.941640000005</v>
      </c>
      <c r="I6" s="39">
        <v>3507.1254800000024</v>
      </c>
      <c r="J6" s="40">
        <v>1939.1246900000006</v>
      </c>
      <c r="K6" s="40">
        <v>10970.051800000001</v>
      </c>
      <c r="L6" s="40">
        <v>4710.85743</v>
      </c>
      <c r="M6" s="40">
        <v>15175.52088</v>
      </c>
      <c r="N6" s="40">
        <v>1671.655199</v>
      </c>
      <c r="O6" s="40">
        <f>+O15+O7</f>
        <v>-3354.9941339999996</v>
      </c>
      <c r="P6" s="40">
        <v>-823.21275399999922</v>
      </c>
      <c r="Q6" s="22"/>
      <c r="R6" s="22"/>
      <c r="S6" s="22"/>
      <c r="T6" s="22"/>
      <c r="U6" s="22"/>
      <c r="V6" s="22"/>
    </row>
    <row r="7" spans="1:23" s="12" customFormat="1" ht="9.9499999999999993" customHeight="1" x14ac:dyDescent="0.15">
      <c r="A7" s="11" t="s">
        <v>1</v>
      </c>
      <c r="B7" s="32"/>
      <c r="C7" s="18">
        <v>128</v>
      </c>
      <c r="D7" s="18">
        <v>998</v>
      </c>
      <c r="E7" s="18">
        <v>1854.4780000000001</v>
      </c>
      <c r="F7" s="18">
        <v>766.7074921799998</v>
      </c>
      <c r="G7" s="18">
        <v>2861.19099577</v>
      </c>
      <c r="H7" s="18">
        <f>H8+H11+H14</f>
        <v>7069.9740159549992</v>
      </c>
      <c r="I7" s="41">
        <f t="shared" ref="I7:O7" si="0">I8+I11+I14</f>
        <v>487.73499999999956</v>
      </c>
      <c r="J7" s="18">
        <f t="shared" si="0"/>
        <v>-47.690853739999866</v>
      </c>
      <c r="K7" s="18">
        <f>K8+K11+K14</f>
        <v>9009.6654884200016</v>
      </c>
      <c r="L7" s="18">
        <f t="shared" si="0"/>
        <v>329.3194199999997</v>
      </c>
      <c r="M7" s="18">
        <f t="shared" si="0"/>
        <v>11836.750685000001</v>
      </c>
      <c r="N7" s="18">
        <f t="shared" si="0"/>
        <v>-4270.0198259999997</v>
      </c>
      <c r="O7" s="18">
        <f t="shared" si="0"/>
        <v>-5127.7415419999998</v>
      </c>
      <c r="P7" s="18">
        <v>-8918.2057559999994</v>
      </c>
      <c r="Q7" s="25"/>
      <c r="R7" s="22"/>
      <c r="S7" s="22"/>
      <c r="T7" s="22"/>
      <c r="U7" s="22"/>
      <c r="V7" s="22"/>
    </row>
    <row r="8" spans="1:23" s="26" customFormat="1" ht="9.9499999999999993" customHeight="1" x14ac:dyDescent="0.15">
      <c r="B8" s="33" t="s">
        <v>2</v>
      </c>
      <c r="C8" s="21">
        <v>-32</v>
      </c>
      <c r="D8" s="21">
        <v>1050</v>
      </c>
      <c r="E8" s="21">
        <v>2339.6</v>
      </c>
      <c r="F8" s="21">
        <v>2699</v>
      </c>
      <c r="G8" s="21">
        <v>3943.6</v>
      </c>
      <c r="H8" s="21">
        <f>H9-H10</f>
        <v>10306</v>
      </c>
      <c r="I8" s="42">
        <f t="shared" ref="I8:N8" si="1">I9-I10</f>
        <v>2754.3999999999996</v>
      </c>
      <c r="J8" s="21">
        <f t="shared" si="1"/>
        <v>107.5</v>
      </c>
      <c r="K8" s="21">
        <f t="shared" si="1"/>
        <v>8963.3000000000011</v>
      </c>
      <c r="L8" s="21">
        <f t="shared" si="1"/>
        <v>3536.7</v>
      </c>
      <c r="M8" s="21">
        <f t="shared" si="1"/>
        <v>13179</v>
      </c>
      <c r="N8" s="21">
        <f t="shared" si="1"/>
        <v>4.6000000000003638</v>
      </c>
      <c r="O8" s="21">
        <f>O9-O10</f>
        <v>-4208</v>
      </c>
      <c r="P8" s="21">
        <v>-8064</v>
      </c>
      <c r="Q8" s="27"/>
      <c r="R8" s="27"/>
      <c r="S8" s="27"/>
      <c r="T8" s="27"/>
      <c r="U8" s="27"/>
      <c r="V8" s="27"/>
    </row>
    <row r="9" spans="1:23" s="12" customFormat="1" ht="9.9499999999999993" customHeight="1" x14ac:dyDescent="0.15">
      <c r="B9" s="34" t="s">
        <v>3</v>
      </c>
      <c r="C9" s="19">
        <v>95</v>
      </c>
      <c r="D9" s="19">
        <v>1050</v>
      </c>
      <c r="E9" s="19">
        <v>2339.6</v>
      </c>
      <c r="F9" s="19">
        <v>3129.5</v>
      </c>
      <c r="G9" s="19">
        <v>4298.6000000000004</v>
      </c>
      <c r="H9" s="19">
        <v>10306</v>
      </c>
      <c r="I9" s="43">
        <v>8733</v>
      </c>
      <c r="J9" s="21">
        <v>1256</v>
      </c>
      <c r="K9" s="21">
        <v>8963.3000000000011</v>
      </c>
      <c r="L9" s="21">
        <v>4732.7</v>
      </c>
      <c r="M9" s="21">
        <v>13855</v>
      </c>
      <c r="N9" s="21">
        <v>5210</v>
      </c>
      <c r="O9" s="21">
        <v>20</v>
      </c>
      <c r="P9" s="21" t="s">
        <v>5</v>
      </c>
      <c r="Q9" s="22"/>
      <c r="R9" s="22"/>
      <c r="S9" s="22"/>
      <c r="T9" s="22"/>
      <c r="U9" s="22"/>
      <c r="V9" s="22"/>
    </row>
    <row r="10" spans="1:23" s="12" customFormat="1" ht="9.9499999999999993" customHeight="1" x14ac:dyDescent="0.15">
      <c r="B10" s="34" t="s">
        <v>4</v>
      </c>
      <c r="C10" s="19">
        <v>-127</v>
      </c>
      <c r="D10" s="19" t="s">
        <v>5</v>
      </c>
      <c r="E10" s="19" t="s">
        <v>5</v>
      </c>
      <c r="F10" s="19">
        <v>430.5</v>
      </c>
      <c r="G10" s="19">
        <v>355</v>
      </c>
      <c r="H10" s="25">
        <v>0</v>
      </c>
      <c r="I10" s="43">
        <v>5978.6</v>
      </c>
      <c r="J10" s="21">
        <v>1148.5</v>
      </c>
      <c r="K10" s="25">
        <v>0</v>
      </c>
      <c r="L10" s="21">
        <v>1196</v>
      </c>
      <c r="M10" s="21">
        <v>676</v>
      </c>
      <c r="N10" s="21">
        <v>5205.3999999999996</v>
      </c>
      <c r="O10" s="21">
        <v>4228</v>
      </c>
      <c r="P10" s="21">
        <v>8064</v>
      </c>
      <c r="Q10" s="22"/>
      <c r="R10" s="22"/>
      <c r="S10" s="22"/>
      <c r="T10" s="22"/>
      <c r="U10" s="22"/>
      <c r="V10" s="22"/>
    </row>
    <row r="11" spans="1:23" s="12" customFormat="1" ht="9.9499999999999993" customHeight="1" x14ac:dyDescent="0.15">
      <c r="B11" s="34" t="s">
        <v>6</v>
      </c>
      <c r="C11" s="19">
        <v>157</v>
      </c>
      <c r="D11" s="19">
        <v>-51</v>
      </c>
      <c r="E11" s="19">
        <v>-486.94799999999998</v>
      </c>
      <c r="F11" s="19">
        <v>-1934.9690000000001</v>
      </c>
      <c r="G11" s="19">
        <v>-1083.5</v>
      </c>
      <c r="H11" s="19">
        <f>H12+H13</f>
        <v>-3274.9925241100004</v>
      </c>
      <c r="I11" s="43">
        <f t="shared" ref="I11:M11" si="2">I12+I13</f>
        <v>-2316.2869999999998</v>
      </c>
      <c r="J11" s="19">
        <f t="shared" si="2"/>
        <v>-260.51121855000008</v>
      </c>
      <c r="K11" s="19">
        <f t="shared" si="2"/>
        <v>-50</v>
      </c>
      <c r="L11" s="19">
        <f t="shared" si="2"/>
        <v>-3038.6055630000001</v>
      </c>
      <c r="M11" s="19">
        <f t="shared" si="2"/>
        <v>-1352.922331</v>
      </c>
      <c r="N11" s="19">
        <f>N12+N13</f>
        <v>-4298.2598170000001</v>
      </c>
      <c r="O11" s="19">
        <f>O12+O13</f>
        <v>-954.99979800000006</v>
      </c>
      <c r="P11" s="19">
        <f>P12+P13</f>
        <v>656.74535300000002</v>
      </c>
      <c r="Q11" s="22"/>
      <c r="R11" s="22"/>
      <c r="S11" s="22"/>
      <c r="T11" s="22"/>
      <c r="U11" s="22"/>
      <c r="V11" s="22"/>
    </row>
    <row r="12" spans="1:23" s="12" customFormat="1" ht="9.9499999999999993" customHeight="1" x14ac:dyDescent="0.15">
      <c r="B12" s="34" t="s">
        <v>7</v>
      </c>
      <c r="C12" s="19" t="s">
        <v>5</v>
      </c>
      <c r="D12" s="19" t="s">
        <v>5</v>
      </c>
      <c r="E12" s="19">
        <v>-480.14800000000002</v>
      </c>
      <c r="F12" s="19">
        <v>-1934.9690000000001</v>
      </c>
      <c r="G12" s="19">
        <v>-1100</v>
      </c>
      <c r="H12" s="19">
        <v>-3324.6434003100003</v>
      </c>
      <c r="I12" s="43">
        <v>-2192.3069999999998</v>
      </c>
      <c r="J12" s="21">
        <v>-220</v>
      </c>
      <c r="K12" s="21">
        <v>-50</v>
      </c>
      <c r="L12" s="25">
        <v>0</v>
      </c>
      <c r="M12" s="25">
        <v>0</v>
      </c>
      <c r="N12" s="21">
        <v>-2600</v>
      </c>
      <c r="O12" s="25">
        <v>0</v>
      </c>
      <c r="P12" s="25">
        <v>0</v>
      </c>
      <c r="Q12" s="22"/>
      <c r="R12" s="22"/>
      <c r="S12" s="22"/>
      <c r="T12" s="22"/>
      <c r="U12" s="22"/>
      <c r="V12" s="22"/>
    </row>
    <row r="13" spans="1:23" s="12" customFormat="1" ht="9.9499999999999993" customHeight="1" x14ac:dyDescent="0.15">
      <c r="B13" s="34" t="s">
        <v>8</v>
      </c>
      <c r="C13" s="19">
        <v>156.57299999999998</v>
      </c>
      <c r="D13" s="19">
        <v>-50.994</v>
      </c>
      <c r="E13" s="19">
        <v>-6.8</v>
      </c>
      <c r="F13" s="19" t="s">
        <v>5</v>
      </c>
      <c r="G13" s="19">
        <v>16.5</v>
      </c>
      <c r="H13" s="19">
        <v>49.650876200000027</v>
      </c>
      <c r="I13" s="43">
        <v>-123.98</v>
      </c>
      <c r="J13" s="21">
        <v>-40.511218550000109</v>
      </c>
      <c r="K13" s="25">
        <v>0</v>
      </c>
      <c r="L13" s="21">
        <v>-3038.6055630000001</v>
      </c>
      <c r="M13" s="21">
        <v>-1352.922331</v>
      </c>
      <c r="N13" s="21">
        <v>-1698.2598170000001</v>
      </c>
      <c r="O13" s="21">
        <v>-954.99979800000006</v>
      </c>
      <c r="P13" s="21">
        <v>656.74535300000002</v>
      </c>
      <c r="Q13" s="22"/>
      <c r="R13" s="22"/>
      <c r="S13" s="22"/>
      <c r="T13" s="22"/>
      <c r="U13" s="22"/>
      <c r="V13" s="22"/>
    </row>
    <row r="14" spans="1:23" s="12" customFormat="1" ht="9.9499999999999993" customHeight="1" x14ac:dyDescent="0.15">
      <c r="B14" s="34" t="s">
        <v>22</v>
      </c>
      <c r="C14" s="19">
        <v>3</v>
      </c>
      <c r="D14" s="19">
        <v>-1</v>
      </c>
      <c r="E14" s="19">
        <v>1.8260000000000467</v>
      </c>
      <c r="F14" s="19">
        <v>2.6764921800000323</v>
      </c>
      <c r="G14" s="19">
        <v>1.0909957700001072</v>
      </c>
      <c r="H14" s="19">
        <v>38.966540064999748</v>
      </c>
      <c r="I14" s="43">
        <v>49.62199999999973</v>
      </c>
      <c r="J14" s="21">
        <v>105.32036481000021</v>
      </c>
      <c r="K14" s="21">
        <v>96.365488420000574</v>
      </c>
      <c r="L14" s="21">
        <v>-168.77501700000002</v>
      </c>
      <c r="M14" s="21">
        <v>10.673016000000001</v>
      </c>
      <c r="N14" s="21">
        <v>23.639990999999998</v>
      </c>
      <c r="O14" s="21">
        <v>35.258256000000003</v>
      </c>
      <c r="P14" s="21">
        <v>-1510.9511090000001</v>
      </c>
      <c r="Q14" s="22"/>
      <c r="R14" s="22"/>
      <c r="S14" s="22"/>
      <c r="T14" s="22"/>
      <c r="U14" s="22"/>
      <c r="V14" s="22"/>
    </row>
    <row r="15" spans="1:23" s="12" customFormat="1" ht="9.9499999999999993" customHeight="1" x14ac:dyDescent="0.15">
      <c r="A15" s="11" t="s">
        <v>9</v>
      </c>
      <c r="B15" s="32"/>
      <c r="C15" s="18">
        <v>857.12018999999782</v>
      </c>
      <c r="D15" s="18">
        <v>-401.77136999999988</v>
      </c>
      <c r="E15" s="18">
        <v>582.23756000000049</v>
      </c>
      <c r="F15" s="18">
        <v>699.32764782000197</v>
      </c>
      <c r="G15" s="18">
        <v>316.57295422999482</v>
      </c>
      <c r="H15" s="18">
        <f>H16+SUM(H20:H25)</f>
        <v>3343.9676240450049</v>
      </c>
      <c r="I15" s="41">
        <f t="shared" ref="I15:M15" si="3">I16+SUM(I20:I25)</f>
        <v>3019.3904800000023</v>
      </c>
      <c r="J15" s="18">
        <f t="shared" si="3"/>
        <v>1986.8155437400003</v>
      </c>
      <c r="K15" s="18">
        <f t="shared" si="3"/>
        <v>1960.3863115800002</v>
      </c>
      <c r="L15" s="18">
        <f t="shared" si="3"/>
        <v>4381.538012</v>
      </c>
      <c r="M15" s="18">
        <f t="shared" si="3"/>
        <v>3338.7701900000002</v>
      </c>
      <c r="N15" s="18">
        <f>N16+SUM(N20:N25)</f>
        <v>5941.6750250000005</v>
      </c>
      <c r="O15" s="18">
        <f>O16+SUM(O20:O25)</f>
        <v>1772.7474080000002</v>
      </c>
      <c r="P15" s="18">
        <f>P16+SUM(P20:P25)</f>
        <v>8094.9930020000002</v>
      </c>
      <c r="Q15" s="13"/>
      <c r="R15" s="13"/>
      <c r="S15" s="13"/>
      <c r="T15" s="13"/>
      <c r="U15" s="13"/>
      <c r="V15" s="13"/>
      <c r="W15" s="14"/>
    </row>
    <row r="16" spans="1:23" s="12" customFormat="1" ht="9.9499999999999993" customHeight="1" x14ac:dyDescent="0.15">
      <c r="B16" s="34" t="s">
        <v>10</v>
      </c>
      <c r="C16" s="19">
        <v>185</v>
      </c>
      <c r="D16" s="19">
        <v>-488</v>
      </c>
      <c r="E16" s="19">
        <v>22.543009999999651</v>
      </c>
      <c r="F16" s="19">
        <v>1250.7715699999999</v>
      </c>
      <c r="G16" s="19">
        <v>-684.31557999999916</v>
      </c>
      <c r="H16" s="19">
        <f>SUM(H17:H19)</f>
        <v>1154.04252</v>
      </c>
      <c r="I16" s="43">
        <f t="shared" ref="I16:N16" si="4">SUM(I17:I19)</f>
        <v>1945.9964799999996</v>
      </c>
      <c r="J16" s="19">
        <f t="shared" si="4"/>
        <v>-727.8931</v>
      </c>
      <c r="K16" s="19">
        <f t="shared" si="4"/>
        <v>1472.6541500000001</v>
      </c>
      <c r="L16" s="19">
        <f t="shared" si="4"/>
        <v>1473.0588499999997</v>
      </c>
      <c r="M16" s="19">
        <f t="shared" si="4"/>
        <v>1268.9685569999999</v>
      </c>
      <c r="N16" s="19">
        <f t="shared" si="4"/>
        <v>4315.4521660000009</v>
      </c>
      <c r="O16" s="19">
        <f>SUM(O17:O19)</f>
        <v>1265.174753</v>
      </c>
      <c r="P16" s="19">
        <f>SUM(P17:P19)</f>
        <v>6910.8152479999999</v>
      </c>
      <c r="Q16" s="13"/>
      <c r="R16" s="13"/>
      <c r="S16" s="13"/>
      <c r="T16" s="13"/>
      <c r="U16" s="13"/>
      <c r="V16" s="13"/>
      <c r="W16" s="14"/>
    </row>
    <row r="17" spans="1:23" s="12" customFormat="1" ht="9.9499999999999993" customHeight="1" x14ac:dyDescent="0.15">
      <c r="B17" s="34" t="s">
        <v>11</v>
      </c>
      <c r="C17" s="19">
        <v>102.6552999999999</v>
      </c>
      <c r="D17" s="19">
        <v>-361.1585299999997</v>
      </c>
      <c r="E17" s="19">
        <v>124.21644999999961</v>
      </c>
      <c r="F17" s="19">
        <v>1264.7190299999997</v>
      </c>
      <c r="G17" s="19">
        <v>-763.49165999999934</v>
      </c>
      <c r="H17" s="19">
        <v>1084.2973000000002</v>
      </c>
      <c r="I17" s="43">
        <v>1900.4811099999997</v>
      </c>
      <c r="J17" s="21">
        <v>-834.35793999999987</v>
      </c>
      <c r="K17" s="21">
        <v>1192.67281</v>
      </c>
      <c r="L17" s="21">
        <v>1332.6772299999998</v>
      </c>
      <c r="M17" s="21">
        <v>1660.5545979999999</v>
      </c>
      <c r="N17" s="21">
        <v>4345.1906580000004</v>
      </c>
      <c r="O17" s="21">
        <v>887.33508900000004</v>
      </c>
      <c r="P17" s="21">
        <v>6926.5894150000004</v>
      </c>
      <c r="Q17" s="13"/>
      <c r="R17" s="13"/>
      <c r="S17" s="13"/>
      <c r="T17" s="13"/>
      <c r="U17" s="13"/>
      <c r="V17" s="13"/>
      <c r="W17" s="14"/>
    </row>
    <row r="18" spans="1:23" s="12" customFormat="1" ht="9.9499999999999993" customHeight="1" x14ac:dyDescent="0.15">
      <c r="B18" s="34" t="s">
        <v>12</v>
      </c>
      <c r="C18" s="19">
        <v>72.911700000000039</v>
      </c>
      <c r="D18" s="19">
        <v>-136.67029999999997</v>
      </c>
      <c r="E18" s="19">
        <v>-108.48054000000002</v>
      </c>
      <c r="F18" s="19">
        <v>-12.253909999999991</v>
      </c>
      <c r="G18" s="19">
        <v>59.047729999999987</v>
      </c>
      <c r="H18" s="19">
        <v>81.412950000000023</v>
      </c>
      <c r="I18" s="43">
        <v>81.643679999999989</v>
      </c>
      <c r="J18" s="21">
        <v>46.392869999999959</v>
      </c>
      <c r="K18" s="21">
        <v>242.89048999999994</v>
      </c>
      <c r="L18" s="21">
        <v>129.11197000000001</v>
      </c>
      <c r="M18" s="21">
        <v>-423.46651500000002</v>
      </c>
      <c r="N18" s="21">
        <v>-157.262777</v>
      </c>
      <c r="O18" s="21">
        <v>51.591869000000003</v>
      </c>
      <c r="P18" s="21">
        <v>-62.703034000000002</v>
      </c>
      <c r="Q18" s="13"/>
      <c r="R18" s="13"/>
      <c r="S18" s="13"/>
      <c r="T18" s="13"/>
      <c r="U18" s="13"/>
      <c r="V18" s="13"/>
      <c r="W18" s="14"/>
    </row>
    <row r="19" spans="1:23" s="12" customFormat="1" ht="9.9499999999999993" customHeight="1" x14ac:dyDescent="0.15">
      <c r="B19" s="34" t="s">
        <v>13</v>
      </c>
      <c r="C19" s="19">
        <v>9.5600300000000029</v>
      </c>
      <c r="D19" s="19">
        <v>9.4425300000000068</v>
      </c>
      <c r="E19" s="19">
        <v>6.807099999999993</v>
      </c>
      <c r="F19" s="19">
        <v>-1.6935499999999948</v>
      </c>
      <c r="G19" s="19">
        <v>20.128350000000005</v>
      </c>
      <c r="H19" s="19">
        <v>-11.667730000000009</v>
      </c>
      <c r="I19" s="43">
        <v>-36.128309999999999</v>
      </c>
      <c r="J19" s="21">
        <v>60.071969999999986</v>
      </c>
      <c r="K19" s="21">
        <v>37.090850000000003</v>
      </c>
      <c r="L19" s="21">
        <v>11.269649999999999</v>
      </c>
      <c r="M19" s="21">
        <v>31.880474</v>
      </c>
      <c r="N19" s="21">
        <v>127.52428500000001</v>
      </c>
      <c r="O19" s="21">
        <v>326.247795</v>
      </c>
      <c r="P19" s="21">
        <v>46.928866999999997</v>
      </c>
      <c r="Q19" s="13"/>
      <c r="R19" s="13"/>
      <c r="S19" s="13"/>
      <c r="T19" s="13"/>
      <c r="U19" s="13"/>
      <c r="V19" s="13"/>
      <c r="W19" s="14"/>
    </row>
    <row r="20" spans="1:23" s="12" customFormat="1" ht="9.9499999999999993" customHeight="1" x14ac:dyDescent="0.15">
      <c r="B20" s="34" t="s">
        <v>14</v>
      </c>
      <c r="C20" s="19">
        <v>364</v>
      </c>
      <c r="D20" s="19">
        <v>-139</v>
      </c>
      <c r="E20" s="19">
        <v>359.22947000000062</v>
      </c>
      <c r="F20" s="19">
        <v>-587.01388999999995</v>
      </c>
      <c r="G20" s="19">
        <v>244.51759999999936</v>
      </c>
      <c r="H20" s="19">
        <v>629.83375999999998</v>
      </c>
      <c r="I20" s="43">
        <v>-133.51648999999958</v>
      </c>
      <c r="J20" s="21">
        <v>1029.6626599999993</v>
      </c>
      <c r="K20" s="21">
        <v>35.760910000000536</v>
      </c>
      <c r="L20" s="21">
        <v>2392.0837199999996</v>
      </c>
      <c r="M20" s="21">
        <v>1466.646324</v>
      </c>
      <c r="N20" s="21">
        <v>2560.702749</v>
      </c>
      <c r="O20" s="21">
        <v>1160.747441</v>
      </c>
      <c r="P20" s="21">
        <v>1681.1696420000001</v>
      </c>
      <c r="Q20" s="13"/>
      <c r="R20" s="13"/>
      <c r="S20" s="13"/>
      <c r="T20" s="13"/>
      <c r="U20" s="13"/>
      <c r="V20" s="13"/>
      <c r="W20" s="14"/>
    </row>
    <row r="21" spans="1:23" s="12" customFormat="1" ht="9.9499999999999993" customHeight="1" x14ac:dyDescent="0.15">
      <c r="B21" s="34" t="s">
        <v>21</v>
      </c>
      <c r="C21" s="19" t="s">
        <v>5</v>
      </c>
      <c r="D21" s="19" t="s">
        <v>5</v>
      </c>
      <c r="E21" s="19" t="s">
        <v>5</v>
      </c>
      <c r="F21" s="19" t="s">
        <v>5</v>
      </c>
      <c r="G21" s="19" t="s">
        <v>5</v>
      </c>
      <c r="H21" s="25">
        <v>0</v>
      </c>
      <c r="I21" s="44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3"/>
      <c r="R21" s="13"/>
      <c r="S21" s="13"/>
      <c r="T21" s="13"/>
      <c r="U21" s="13"/>
      <c r="V21" s="13"/>
      <c r="W21" s="14"/>
    </row>
    <row r="22" spans="1:23" s="12" customFormat="1" ht="9.9499999999999993" customHeight="1" x14ac:dyDescent="0.15">
      <c r="B22" s="34" t="s">
        <v>20</v>
      </c>
      <c r="C22" s="19">
        <v>152.01100000000002</v>
      </c>
      <c r="D22" s="19">
        <v>119.37700000000001</v>
      </c>
      <c r="E22" s="19">
        <v>85.526700000000005</v>
      </c>
      <c r="F22" s="19">
        <v>-161.85016900000005</v>
      </c>
      <c r="G22" s="19">
        <v>424.84710000000001</v>
      </c>
      <c r="H22" s="19">
        <v>759.56436952900003</v>
      </c>
      <c r="I22" s="43">
        <v>338.27380238999967</v>
      </c>
      <c r="J22" s="21">
        <v>71.10494994999965</v>
      </c>
      <c r="K22" s="21">
        <v>-221.85655566000008</v>
      </c>
      <c r="L22" s="21">
        <v>25.273183000000017</v>
      </c>
      <c r="M22" s="21">
        <v>369.38525600000003</v>
      </c>
      <c r="N22" s="21">
        <v>-1235.1088990000001</v>
      </c>
      <c r="O22" s="21">
        <v>-1177.12682</v>
      </c>
      <c r="P22" s="21">
        <v>-895.88649999999996</v>
      </c>
      <c r="Q22" s="22"/>
      <c r="R22" s="22"/>
      <c r="S22" s="22"/>
      <c r="T22" s="22"/>
      <c r="U22" s="22"/>
      <c r="V22" s="22"/>
    </row>
    <row r="23" spans="1:23" s="12" customFormat="1" ht="9.9499999999999993" customHeight="1" x14ac:dyDescent="0.15">
      <c r="B23" s="34" t="s">
        <v>25</v>
      </c>
      <c r="C23" s="19">
        <v>309.19648999999998</v>
      </c>
      <c r="D23" s="19">
        <v>284.65112074526809</v>
      </c>
      <c r="E23" s="19">
        <v>269.05301394005511</v>
      </c>
      <c r="F23" s="19">
        <v>420.15983825000006</v>
      </c>
      <c r="G23" s="19">
        <v>574.50497651047613</v>
      </c>
      <c r="H23" s="19">
        <v>1063.65370854</v>
      </c>
      <c r="I23" s="43">
        <v>1103.4887000000001</v>
      </c>
      <c r="J23" s="21">
        <v>828.79259102099991</v>
      </c>
      <c r="K23" s="21">
        <v>672.39775907000001</v>
      </c>
      <c r="L23" s="21">
        <v>582.09030900000005</v>
      </c>
      <c r="M23" s="21">
        <v>574.44453499999997</v>
      </c>
      <c r="N23" s="21">
        <v>649.152826</v>
      </c>
      <c r="O23" s="21">
        <v>550.58143800000005</v>
      </c>
      <c r="P23" s="21">
        <v>388.44849499999998</v>
      </c>
      <c r="Q23" s="22"/>
      <c r="R23" s="22"/>
      <c r="S23" s="22"/>
      <c r="T23" s="22"/>
      <c r="U23" s="22"/>
      <c r="V23" s="22"/>
    </row>
    <row r="24" spans="1:23" s="12" customFormat="1" ht="9.9499999999999993" customHeight="1" x14ac:dyDescent="0.15">
      <c r="B24" s="34" t="s">
        <v>26</v>
      </c>
      <c r="C24" s="19">
        <v>-113.89198000000002</v>
      </c>
      <c r="D24" s="19">
        <v>-111.34595644123961</v>
      </c>
      <c r="E24" s="19">
        <v>-81.062481184221497</v>
      </c>
      <c r="F24" s="19">
        <v>-158.69208631999999</v>
      </c>
      <c r="G24" s="19">
        <v>-245.85523223285716</v>
      </c>
      <c r="H24" s="19">
        <v>-291.13802902000003</v>
      </c>
      <c r="I24" s="43">
        <v>-54.664740420000001</v>
      </c>
      <c r="J24" s="21">
        <v>-1.3517264499999999</v>
      </c>
      <c r="K24" s="21">
        <v>-2.7285181600000001</v>
      </c>
      <c r="L24" s="21">
        <v>-3.3991079999999996</v>
      </c>
      <c r="M24" s="21">
        <v>-1.0246150000000001</v>
      </c>
      <c r="N24" s="21">
        <v>-0.47398899999999999</v>
      </c>
      <c r="O24" s="21">
        <v>-0.79808199999999996</v>
      </c>
      <c r="P24" s="21">
        <v>-0.323239</v>
      </c>
      <c r="Q24" s="22"/>
      <c r="R24" s="22"/>
      <c r="S24" s="22"/>
      <c r="T24" s="22"/>
      <c r="U24" s="22"/>
      <c r="V24" s="22"/>
    </row>
    <row r="25" spans="1:23" s="12" customFormat="1" ht="9.9499999999999993" customHeight="1" x14ac:dyDescent="0.15">
      <c r="A25" s="35"/>
      <c r="B25" s="36" t="s">
        <v>15</v>
      </c>
      <c r="C25" s="20">
        <v>-39.331030000001292</v>
      </c>
      <c r="D25" s="20">
        <v>-67.166774304029346</v>
      </c>
      <c r="E25" s="20">
        <v>-73.052152755833418</v>
      </c>
      <c r="F25" s="20">
        <v>-64.047615109997651</v>
      </c>
      <c r="G25" s="20">
        <v>2.8740899523755168</v>
      </c>
      <c r="H25" s="20">
        <v>28.011294996004786</v>
      </c>
      <c r="I25" s="45">
        <v>-180.18727196999748</v>
      </c>
      <c r="J25" s="46">
        <v>786.50016921900112</v>
      </c>
      <c r="K25" s="46">
        <v>4.1585663299997586</v>
      </c>
      <c r="L25" s="46">
        <v>-87.568941999999993</v>
      </c>
      <c r="M25" s="46">
        <v>-339.64986699999997</v>
      </c>
      <c r="N25" s="46">
        <v>-348.04982799999999</v>
      </c>
      <c r="O25" s="46">
        <v>-25.831322</v>
      </c>
      <c r="P25" s="46">
        <v>10.769356</v>
      </c>
      <c r="Q25" s="13"/>
      <c r="R25" s="13"/>
      <c r="S25" s="13"/>
      <c r="T25" s="13"/>
      <c r="U25" s="13"/>
      <c r="V25" s="13"/>
      <c r="W25" s="14"/>
    </row>
    <row r="26" spans="1:23" s="12" customFormat="1" ht="9.9499999999999993" customHeight="1" x14ac:dyDescent="0.15">
      <c r="A26" s="12" t="s">
        <v>32</v>
      </c>
      <c r="B26" s="24"/>
      <c r="C26" s="19"/>
      <c r="D26" s="19"/>
      <c r="E26" s="19"/>
      <c r="F26" s="19"/>
      <c r="G26" s="19"/>
      <c r="H26" s="19"/>
      <c r="I26" s="19"/>
      <c r="J26" s="21"/>
      <c r="K26" s="21"/>
      <c r="L26" s="21"/>
      <c r="M26" s="21"/>
      <c r="N26" s="21"/>
      <c r="O26" s="21"/>
      <c r="P26" s="21"/>
      <c r="Q26" s="13"/>
      <c r="R26" s="13"/>
      <c r="S26" s="13"/>
      <c r="T26" s="13"/>
      <c r="U26" s="13"/>
      <c r="V26" s="13"/>
      <c r="W26" s="14"/>
    </row>
    <row r="27" spans="1:23" s="12" customFormat="1" ht="9" customHeight="1" x14ac:dyDescent="0.15">
      <c r="A27" s="15" t="s">
        <v>29</v>
      </c>
      <c r="B27" s="24"/>
      <c r="C27" s="16"/>
      <c r="D27" s="16"/>
      <c r="E27" s="16"/>
      <c r="F27" s="16"/>
      <c r="G27" s="1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s="12" customFormat="1" ht="9" customHeight="1" x14ac:dyDescent="0.15">
      <c r="A28" s="15" t="s">
        <v>19</v>
      </c>
      <c r="B28" s="24"/>
      <c r="C28" s="16"/>
      <c r="D28" s="16"/>
      <c r="E28" s="16"/>
      <c r="F28" s="16"/>
      <c r="G28" s="1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s="12" customFormat="1" ht="9" customHeight="1" x14ac:dyDescent="0.15">
      <c r="A29" s="15" t="s">
        <v>23</v>
      </c>
      <c r="B29" s="24"/>
      <c r="C29" s="16"/>
      <c r="D29" s="16"/>
      <c r="E29" s="16"/>
      <c r="F29" s="16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2" customFormat="1" ht="9" customHeight="1" x14ac:dyDescent="0.15">
      <c r="A30" s="15" t="s">
        <v>24</v>
      </c>
      <c r="B30" s="24"/>
      <c r="C30" s="16"/>
      <c r="D30" s="16"/>
      <c r="E30" s="16"/>
      <c r="F30" s="16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s="12" customFormat="1" ht="9" customHeight="1" x14ac:dyDescent="0.15">
      <c r="A31" s="15" t="s">
        <v>27</v>
      </c>
      <c r="B31" s="24"/>
      <c r="C31" s="16"/>
      <c r="D31" s="16"/>
      <c r="E31" s="16"/>
      <c r="F31" s="16"/>
      <c r="G31" s="16"/>
      <c r="H31" s="14"/>
      <c r="I31" s="14"/>
      <c r="J31" s="14"/>
      <c r="K31" s="14"/>
      <c r="L31" s="14"/>
      <c r="M31" s="14"/>
      <c r="N31" s="14"/>
      <c r="O31" s="14"/>
      <c r="P31" s="14"/>
      <c r="Q31" s="47"/>
      <c r="R31" s="47"/>
      <c r="S31" s="47"/>
      <c r="T31" s="47"/>
      <c r="U31" s="47"/>
      <c r="V31" s="14"/>
      <c r="W31" s="14"/>
    </row>
    <row r="32" spans="1:23" s="12" customFormat="1" ht="9" customHeight="1" x14ac:dyDescent="0.15">
      <c r="A32" s="15" t="s">
        <v>28</v>
      </c>
      <c r="B32" s="24"/>
      <c r="C32" s="16"/>
      <c r="D32" s="16"/>
      <c r="E32" s="16"/>
      <c r="F32" s="16"/>
      <c r="G32" s="16"/>
      <c r="H32" s="14"/>
      <c r="I32" s="14"/>
      <c r="J32" s="14"/>
      <c r="K32" s="14"/>
      <c r="L32" s="14"/>
      <c r="M32" s="14"/>
      <c r="N32" s="14"/>
      <c r="O32" s="14"/>
      <c r="P32" s="14"/>
      <c r="Q32" s="47"/>
      <c r="R32" s="48" t="s">
        <v>1</v>
      </c>
      <c r="S32" s="48" t="s">
        <v>9</v>
      </c>
      <c r="T32" s="47"/>
      <c r="U32" s="47"/>
      <c r="V32" s="14"/>
      <c r="W32" s="14"/>
    </row>
    <row r="33" spans="1:34" ht="9.75" customHeight="1" x14ac:dyDescent="0.15">
      <c r="A33" s="17" t="s">
        <v>16</v>
      </c>
      <c r="Q33" s="47">
        <v>2005</v>
      </c>
      <c r="R33" s="49">
        <v>766.7074921799998</v>
      </c>
      <c r="S33" s="49">
        <v>699.32764782000197</v>
      </c>
      <c r="T33" s="47"/>
      <c r="U33" s="47"/>
    </row>
    <row r="34" spans="1:34" x14ac:dyDescent="0.15">
      <c r="Q34" s="47">
        <v>2006</v>
      </c>
      <c r="R34" s="49">
        <v>2861.19099577</v>
      </c>
      <c r="S34" s="49">
        <v>316.57295422999482</v>
      </c>
      <c r="T34" s="47"/>
      <c r="U34" s="47"/>
    </row>
    <row r="35" spans="1:34" x14ac:dyDescent="0.15">
      <c r="Q35" s="47">
        <v>2007</v>
      </c>
      <c r="R35" s="49">
        <v>7069.9740159549992</v>
      </c>
      <c r="S35" s="49">
        <v>3343.9676240450049</v>
      </c>
      <c r="T35" s="47"/>
      <c r="U35" s="47"/>
    </row>
    <row r="36" spans="1:34" x14ac:dyDescent="0.15">
      <c r="Q36" s="47">
        <v>2008</v>
      </c>
      <c r="R36" s="49">
        <v>487.73499999999956</v>
      </c>
      <c r="S36" s="49">
        <v>3019.3904800000023</v>
      </c>
      <c r="T36" s="47"/>
      <c r="U36" s="47"/>
    </row>
    <row r="37" spans="1:34" x14ac:dyDescent="0.15">
      <c r="Q37" s="47">
        <v>2009</v>
      </c>
      <c r="R37" s="49">
        <v>-47.690853739999866</v>
      </c>
      <c r="S37" s="49">
        <v>1986.8155437400003</v>
      </c>
      <c r="T37" s="47"/>
      <c r="U37" s="47"/>
    </row>
    <row r="38" spans="1:34" x14ac:dyDescent="0.15">
      <c r="Q38" s="47">
        <v>2010</v>
      </c>
      <c r="R38" s="49">
        <v>9009.6654884200016</v>
      </c>
      <c r="S38" s="49">
        <v>1960.3863115800002</v>
      </c>
      <c r="T38" s="47"/>
      <c r="U38" s="47"/>
    </row>
    <row r="39" spans="1:34" x14ac:dyDescent="0.15">
      <c r="Q39" s="47">
        <v>2011</v>
      </c>
      <c r="R39" s="49">
        <v>329.3194199999997</v>
      </c>
      <c r="S39" s="49">
        <v>4381.538012</v>
      </c>
      <c r="T39" s="47"/>
      <c r="U39" s="47"/>
    </row>
    <row r="40" spans="1:34" x14ac:dyDescent="0.15">
      <c r="Q40" s="47">
        <v>2012</v>
      </c>
      <c r="R40" s="49">
        <v>11836.750685000001</v>
      </c>
      <c r="S40" s="49">
        <v>3338.7701900000002</v>
      </c>
      <c r="T40" s="47"/>
      <c r="U40" s="47"/>
    </row>
    <row r="41" spans="1:34" ht="12.75" x14ac:dyDescent="0.2">
      <c r="Q41" s="47">
        <v>2013</v>
      </c>
      <c r="R41" s="49">
        <v>-4270.0198259999997</v>
      </c>
      <c r="S41" s="49">
        <v>5941.6750250000005</v>
      </c>
      <c r="T41" s="50"/>
      <c r="U41" s="47"/>
    </row>
    <row r="42" spans="1:34" x14ac:dyDescent="0.15">
      <c r="Q42" s="47">
        <v>2014</v>
      </c>
      <c r="R42" s="49">
        <v>-5127.7415419999998</v>
      </c>
      <c r="S42" s="49">
        <v>1772.7474080000002</v>
      </c>
      <c r="T42" s="47"/>
      <c r="U42" s="47"/>
    </row>
    <row r="43" spans="1:34" x14ac:dyDescent="0.15">
      <c r="Q43" s="47">
        <v>2015</v>
      </c>
      <c r="R43" s="49">
        <v>-8918.2057559999994</v>
      </c>
      <c r="S43" s="49">
        <v>8094.9930020000002</v>
      </c>
      <c r="T43" s="51"/>
      <c r="U43" s="51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x14ac:dyDescent="0.15">
      <c r="Q44" s="47"/>
      <c r="R44" s="51"/>
      <c r="S44" s="51"/>
      <c r="T44" s="51"/>
      <c r="U44" s="51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12.75" x14ac:dyDescent="0.2">
      <c r="R45"/>
      <c r="S45"/>
      <c r="T45"/>
    </row>
    <row r="46" spans="1:34" ht="12.75" x14ac:dyDescent="0.2">
      <c r="Q46"/>
      <c r="R46"/>
      <c r="S46"/>
    </row>
    <row r="47" spans="1:34" ht="12.75" x14ac:dyDescent="0.2">
      <c r="Q47"/>
      <c r="R47"/>
    </row>
    <row r="48" spans="1:34" ht="12.75" x14ac:dyDescent="0.2">
      <c r="Q48"/>
      <c r="R48"/>
    </row>
    <row r="49" spans="17:18" ht="12.75" x14ac:dyDescent="0.2">
      <c r="Q49"/>
      <c r="R49"/>
    </row>
    <row r="50" spans="17:18" ht="12.75" x14ac:dyDescent="0.2">
      <c r="Q50"/>
      <c r="R50"/>
    </row>
  </sheetData>
  <phoneticPr fontId="0" type="noConversion"/>
  <printOptions horizontalCentered="1" verticalCentered="1"/>
  <pageMargins left="1.1811023622047245" right="1.1811023622047245" top="1.3779527559055118" bottom="1.3779527559055118" header="0" footer="0"/>
  <pageSetup paperSize="9" orientation="portrait" r:id="rId1"/>
  <headerFooter alignWithMargins="0"/>
  <ignoredErrors>
    <ignoredError sqref="H16:N16 H15:M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C36</vt:lpstr>
      <vt:lpstr>'C36'!Área_de_impresión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FBellido</dc:creator>
  <cp:lastModifiedBy>Guido Trujillo Valdiviezo</cp:lastModifiedBy>
  <cp:lastPrinted>2016-06-01T17:53:19Z</cp:lastPrinted>
  <dcterms:created xsi:type="dcterms:W3CDTF">2008-06-27T16:47:50Z</dcterms:created>
  <dcterms:modified xsi:type="dcterms:W3CDTF">2016-08-09T13:55:02Z</dcterms:modified>
</cp:coreProperties>
</file>