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10785" yWindow="105" windowWidth="10815" windowHeight="9135" tabRatio="834"/>
  </bookViews>
  <sheets>
    <sheet name="C16" sheetId="1" r:id="rId1"/>
  </sheets>
  <definedNames>
    <definedName name="_xlnm._FilterDatabase" localSheetId="0" hidden="1">'C16'!$A$4:$E$54</definedName>
    <definedName name="_xlnm.Print_Area" localSheetId="0">'C16'!$A$1:$F$309</definedName>
  </definedNames>
  <calcPr calcId="152511"/>
</workbook>
</file>

<file path=xl/calcChain.xml><?xml version="1.0" encoding="utf-8"?>
<calcChain xmlns="http://schemas.openxmlformats.org/spreadsheetml/2006/main">
  <c r="E138" i="1" l="1"/>
  <c r="F30" i="1"/>
  <c r="F197" i="1" l="1"/>
  <c r="F191" i="1"/>
  <c r="F186" i="1"/>
  <c r="F172" i="1"/>
  <c r="F163" i="1"/>
  <c r="F153" i="1"/>
  <c r="F149" i="1"/>
  <c r="F138" i="1"/>
  <c r="F134" i="1"/>
  <c r="F129" i="1"/>
  <c r="F123" i="1"/>
  <c r="F118" i="1"/>
  <c r="F95" i="1"/>
  <c r="F78" i="1"/>
  <c r="F61" i="1"/>
  <c r="F24" i="1"/>
  <c r="F19" i="1"/>
  <c r="F13" i="1"/>
  <c r="F9" i="1"/>
  <c r="F148" i="1" l="1"/>
  <c r="F77" i="1"/>
  <c r="E118" i="1"/>
  <c r="F304" i="1" l="1"/>
  <c r="E304" i="1"/>
  <c r="F289" i="1"/>
  <c r="E289" i="1"/>
  <c r="F276" i="1"/>
  <c r="E276" i="1"/>
  <c r="F259" i="1"/>
  <c r="E259" i="1"/>
  <c r="F254" i="1"/>
  <c r="E254" i="1"/>
  <c r="E197" i="1"/>
  <c r="E191" i="1"/>
  <c r="E186" i="1"/>
  <c r="E172" i="1"/>
  <c r="E163" i="1"/>
  <c r="E153" i="1"/>
  <c r="E149" i="1"/>
  <c r="E134" i="1"/>
  <c r="E129" i="1"/>
  <c r="E123" i="1"/>
  <c r="E95" i="1"/>
  <c r="E78" i="1"/>
  <c r="E61" i="1"/>
  <c r="E30" i="1"/>
  <c r="E24" i="1"/>
  <c r="E19" i="1"/>
  <c r="E13" i="1"/>
  <c r="E9" i="1"/>
  <c r="E217" i="1" l="1"/>
  <c r="F217" i="1"/>
  <c r="E77" i="1"/>
  <c r="E148" i="1"/>
  <c r="F8" i="1"/>
  <c r="E8" i="1"/>
  <c r="E275" i="1"/>
  <c r="F275" i="1"/>
  <c r="F7" i="1" l="1"/>
  <c r="E7" i="1"/>
</calcChain>
</file>

<file path=xl/sharedStrings.xml><?xml version="1.0" encoding="utf-8"?>
<sst xmlns="http://schemas.openxmlformats.org/spreadsheetml/2006/main" count="472" uniqueCount="288">
  <si>
    <t>Total</t>
  </si>
  <si>
    <t>Total América</t>
  </si>
  <si>
    <t>Canadá</t>
  </si>
  <si>
    <t>Estados Unidos de América</t>
  </si>
  <si>
    <t>México</t>
  </si>
  <si>
    <t>Comunidad Andina de Naciones</t>
  </si>
  <si>
    <t>Bolivia</t>
  </si>
  <si>
    <t>Colombia</t>
  </si>
  <si>
    <t>Ecuador</t>
  </si>
  <si>
    <t>Venezuela</t>
  </si>
  <si>
    <t>Mercado Común del Sur</t>
  </si>
  <si>
    <t>Argentina</t>
  </si>
  <si>
    <t>Brasil</t>
  </si>
  <si>
    <t>Paraguay</t>
  </si>
  <si>
    <t>Uruguay</t>
  </si>
  <si>
    <t>Chile</t>
  </si>
  <si>
    <t>Mercado Común Centro Americano</t>
  </si>
  <si>
    <t>Costa Rica</t>
  </si>
  <si>
    <t>El Salvador</t>
  </si>
  <si>
    <t>Guatemala</t>
  </si>
  <si>
    <t>Honduras</t>
  </si>
  <si>
    <t>Nicaragua</t>
  </si>
  <si>
    <t>Comunidad del Caribe</t>
  </si>
  <si>
    <t>Bahamas</t>
  </si>
  <si>
    <t>Barbados</t>
  </si>
  <si>
    <t>Belice</t>
  </si>
  <si>
    <t>-</t>
  </si>
  <si>
    <t>Dominica</t>
  </si>
  <si>
    <t>Jamaica</t>
  </si>
  <si>
    <t>Trinidad y Tobago</t>
  </si>
  <si>
    <t>Resto de América</t>
  </si>
  <si>
    <t>Aruba</t>
  </si>
  <si>
    <t>Antillas Holandesas</t>
  </si>
  <si>
    <t>Cuba</t>
  </si>
  <si>
    <t>Guyana</t>
  </si>
  <si>
    <t>Puerto Rico</t>
  </si>
  <si>
    <t>República Dominicana</t>
  </si>
  <si>
    <t>Zonas Francas del Perú</t>
  </si>
  <si>
    <t>Total África</t>
  </si>
  <si>
    <t>Comunidad Económica de Estados de África Occidental</t>
  </si>
  <si>
    <t>Burkina Faso</t>
  </si>
  <si>
    <t>Ghana</t>
  </si>
  <si>
    <t>Gambia</t>
  </si>
  <si>
    <t>Guinea</t>
  </si>
  <si>
    <t>Mauritania</t>
  </si>
  <si>
    <t>Nigeria</t>
  </si>
  <si>
    <t>Sierra Leona</t>
  </si>
  <si>
    <t>Senegal</t>
  </si>
  <si>
    <t>Angola</t>
  </si>
  <si>
    <t>Kenia</t>
  </si>
  <si>
    <t>Madagascar</t>
  </si>
  <si>
    <t>Mauricio</t>
  </si>
  <si>
    <t>Seychelles</t>
  </si>
  <si>
    <t>Zambia</t>
  </si>
  <si>
    <t>Argelia</t>
  </si>
  <si>
    <t>Egipto</t>
  </si>
  <si>
    <t>Marruecos</t>
  </si>
  <si>
    <t>Total Asia</t>
  </si>
  <si>
    <t>Acuerdo de Bangkok</t>
  </si>
  <si>
    <t>Corea (Sur), República de</t>
  </si>
  <si>
    <t>India</t>
  </si>
  <si>
    <t>Asociación de Naciones del Sudeste Asiático</t>
  </si>
  <si>
    <t>Filipinas</t>
  </si>
  <si>
    <t>Indonesia</t>
  </si>
  <si>
    <t>Malasia</t>
  </si>
  <si>
    <t>Singapur</t>
  </si>
  <si>
    <t>Tailandia</t>
  </si>
  <si>
    <t>Asociación del Sudeste Asiático para la Cooperación Regional</t>
  </si>
  <si>
    <t>Nepal</t>
  </si>
  <si>
    <t>Sri Lanka</t>
  </si>
  <si>
    <t>Consejo de Cooperación del Golfo</t>
  </si>
  <si>
    <t>Arabia Saudita</t>
  </si>
  <si>
    <t>Kuwait</t>
  </si>
  <si>
    <t>Qatar</t>
  </si>
  <si>
    <t>Resto de Asia</t>
  </si>
  <si>
    <t>Armenia</t>
  </si>
  <si>
    <t>Myanmar</t>
  </si>
  <si>
    <t>Camboya</t>
  </si>
  <si>
    <t>China</t>
  </si>
  <si>
    <t>Taiwán (Formosa)</t>
  </si>
  <si>
    <t>Chipre</t>
  </si>
  <si>
    <t>Georgia</t>
  </si>
  <si>
    <t>Israel</t>
  </si>
  <si>
    <t>Japón</t>
  </si>
  <si>
    <t>Jordania</t>
  </si>
  <si>
    <t>Mongolia</t>
  </si>
  <si>
    <t>Vietnam</t>
  </si>
  <si>
    <t>Total Europa</t>
  </si>
  <si>
    <t>Islandia</t>
  </si>
  <si>
    <t>Noruega</t>
  </si>
  <si>
    <t>Suiza</t>
  </si>
  <si>
    <t>Unión Europea</t>
  </si>
  <si>
    <t>Alemania</t>
  </si>
  <si>
    <t>Austria</t>
  </si>
  <si>
    <t>Dinamarca</t>
  </si>
  <si>
    <t>Finlandia</t>
  </si>
  <si>
    <t>Francia</t>
  </si>
  <si>
    <t>Grecia</t>
  </si>
  <si>
    <t>Irlanda (Eire)</t>
  </si>
  <si>
    <t>Italia</t>
  </si>
  <si>
    <t>Luxemburgo</t>
  </si>
  <si>
    <t>Portugal</t>
  </si>
  <si>
    <t>Reino Unido</t>
  </si>
  <si>
    <t>Suecia</t>
  </si>
  <si>
    <t>Resto de Europa</t>
  </si>
  <si>
    <t>Albania</t>
  </si>
  <si>
    <t>Andorra</t>
  </si>
  <si>
    <t>Bulgaria</t>
  </si>
  <si>
    <t>Croacia</t>
  </si>
  <si>
    <t>Eslovaquia</t>
  </si>
  <si>
    <t>Eslovenia</t>
  </si>
  <si>
    <t>Estonia</t>
  </si>
  <si>
    <t>Letonia</t>
  </si>
  <si>
    <t>Lituania</t>
  </si>
  <si>
    <t>Malta</t>
  </si>
  <si>
    <t>Polonia</t>
  </si>
  <si>
    <t>Rumania</t>
  </si>
  <si>
    <t>Rusia</t>
  </si>
  <si>
    <t>Ucrania</t>
  </si>
  <si>
    <t>Total Oceanía</t>
  </si>
  <si>
    <t xml:space="preserve">         País</t>
  </si>
  <si>
    <t>Macedonia</t>
  </si>
  <si>
    <t>Mónaco</t>
  </si>
  <si>
    <t xml:space="preserve">     Bloque</t>
  </si>
  <si>
    <t>Continente</t>
  </si>
  <si>
    <t>Continúa...</t>
  </si>
  <si>
    <t>Continúa…</t>
  </si>
  <si>
    <t>Conclusión</t>
  </si>
  <si>
    <t>San Marino</t>
  </si>
  <si>
    <t>Panamá</t>
  </si>
  <si>
    <t>Turcas y Caicos, Islas</t>
  </si>
  <si>
    <t>Moldavia</t>
  </si>
  <si>
    <t>Yugoslavia</t>
  </si>
  <si>
    <t>Australia</t>
  </si>
  <si>
    <t>Marshall, Islas</t>
  </si>
  <si>
    <t>Nueva Caledonia</t>
  </si>
  <si>
    <t>Nueva Zelanda</t>
  </si>
  <si>
    <t>Samoa Norteamericana</t>
  </si>
  <si>
    <t>Tokelau</t>
  </si>
  <si>
    <t>Tratado de Libre Comercio del Norte</t>
  </si>
  <si>
    <t>Santa Lucía</t>
  </si>
  <si>
    <t>Vírgenes, Islas (Británicas)</t>
  </si>
  <si>
    <t>Costa de Marfil</t>
  </si>
  <si>
    <t>Mercado Común del África Meridional y Oriental</t>
  </si>
  <si>
    <t>Sudán</t>
  </si>
  <si>
    <t>Comunidad Económica y Monetaria del África Central</t>
  </si>
  <si>
    <t>Unión del Magreb Árabe</t>
  </si>
  <si>
    <t>Laos, República Popular Democrática de</t>
  </si>
  <si>
    <t>Emiratos Árabes Unidos</t>
  </si>
  <si>
    <t>Omán</t>
  </si>
  <si>
    <t>Irán, República Islámica del</t>
  </si>
  <si>
    <t>Turquía</t>
  </si>
  <si>
    <t>Congo</t>
  </si>
  <si>
    <t>República Centroafricana</t>
  </si>
  <si>
    <t>Nauru</t>
  </si>
  <si>
    <t>Niue, Isla</t>
  </si>
  <si>
    <t>Polinesia Francesa</t>
  </si>
  <si>
    <t>Eritrea</t>
  </si>
  <si>
    <t>Vírgenes, Islas (Norteamericanas)</t>
  </si>
  <si>
    <t>Montserrat, Isla</t>
  </si>
  <si>
    <t>San Cristóbal y Nieves</t>
  </si>
  <si>
    <t>Cabo Verde</t>
  </si>
  <si>
    <t>Namibia</t>
  </si>
  <si>
    <t>Comunidad Africana del Este</t>
  </si>
  <si>
    <t>Uganda</t>
  </si>
  <si>
    <t>Tanzania, República Unida de</t>
  </si>
  <si>
    <t>Mozambique</t>
  </si>
  <si>
    <t>Santa Elena</t>
  </si>
  <si>
    <t>Reunión</t>
  </si>
  <si>
    <t>Corea (Norte), República Popular Democrática de</t>
  </si>
  <si>
    <t>Asociación Europea del Libre Comercio</t>
  </si>
  <si>
    <t>Feroe, Islas</t>
  </si>
  <si>
    <t>Montenegro</t>
  </si>
  <si>
    <t>Serbia</t>
  </si>
  <si>
    <t>Resto de Oceanía</t>
  </si>
  <si>
    <t>Norfolk, Isla</t>
  </si>
  <si>
    <t>Total Resto</t>
  </si>
  <si>
    <t>Aguas Internacionales</t>
  </si>
  <si>
    <t>No Declarados</t>
  </si>
  <si>
    <t>Haití</t>
  </si>
  <si>
    <t>Malí</t>
  </si>
  <si>
    <t>Níger</t>
  </si>
  <si>
    <t>Etiopía</t>
  </si>
  <si>
    <t>Camerún, República Unida del</t>
  </si>
  <si>
    <t>Túnez</t>
  </si>
  <si>
    <t>Afganistán</t>
  </si>
  <si>
    <t>Pakistán</t>
  </si>
  <si>
    <t>Azerbaiyán</t>
  </si>
  <si>
    <t>Uzbekistán</t>
  </si>
  <si>
    <t>Comunidad Económica Euroasiática</t>
  </si>
  <si>
    <t>Hong Kong (China)</t>
  </si>
  <si>
    <t>Líbano</t>
  </si>
  <si>
    <t>Macao (China)</t>
  </si>
  <si>
    <t>Siria, República Árabe de</t>
  </si>
  <si>
    <t>Turkmenistán</t>
  </si>
  <si>
    <t>Bélgica</t>
  </si>
  <si>
    <t>España</t>
  </si>
  <si>
    <t>Hungría</t>
  </si>
  <si>
    <t>Belarús</t>
  </si>
  <si>
    <t>Marianas del Norte, Islas</t>
  </si>
  <si>
    <t>Zona del Canal de Panamá</t>
  </si>
  <si>
    <t>Zona Neutral (Palestina)</t>
  </si>
  <si>
    <t>Comunidad Económica Europea</t>
  </si>
  <si>
    <t>Cook, Islas</t>
  </si>
  <si>
    <t>Tonga</t>
  </si>
  <si>
    <t>Guam</t>
  </si>
  <si>
    <t>Pitcairn, Isla</t>
  </si>
  <si>
    <t>Benín</t>
  </si>
  <si>
    <t>Unión Aduanera África Meridional</t>
  </si>
  <si>
    <t>Resto de África</t>
  </si>
  <si>
    <t>República Checa</t>
  </si>
  <si>
    <t>Países Bajos</t>
  </si>
  <si>
    <t>Sudáfrica, República de</t>
  </si>
  <si>
    <t>Guam: Organización para la Democracia y el Desarrollo Económico</t>
  </si>
  <si>
    <t>Groenlandia</t>
  </si>
  <si>
    <t>Guadalupe</t>
  </si>
  <si>
    <t>Martinica</t>
  </si>
  <si>
    <t>Territorio Británico del Océano Índico</t>
  </si>
  <si>
    <t>Santa Sede</t>
  </si>
  <si>
    <t>Togo</t>
  </si>
  <si>
    <t>Tuvalu</t>
  </si>
  <si>
    <t>Samoa</t>
  </si>
  <si>
    <t>Wallis y Fortuna, Islas</t>
  </si>
  <si>
    <t>Suriname</t>
  </si>
  <si>
    <t>San Pedro y Miquelón</t>
  </si>
  <si>
    <t>Territorio Antártico Británico</t>
  </si>
  <si>
    <t>Kirguistán</t>
  </si>
  <si>
    <t>Tayikistán</t>
  </si>
  <si>
    <t>Bermudas</t>
  </si>
  <si>
    <t>Guayana Francesa</t>
  </si>
  <si>
    <t>San Vicente y Las Granadinas</t>
  </si>
  <si>
    <t>Guinea-Bissau</t>
  </si>
  <si>
    <t>Libia</t>
  </si>
  <si>
    <t>Burundi</t>
  </si>
  <si>
    <t>Sahara Occidental</t>
  </si>
  <si>
    <t>Somalia</t>
  </si>
  <si>
    <t>Maldivas</t>
  </si>
  <si>
    <t>Irak</t>
  </si>
  <si>
    <t>Salomón, Islas</t>
  </si>
  <si>
    <t>United States Minor Outlying Islands</t>
  </si>
  <si>
    <t>Malaui</t>
  </si>
  <si>
    <t>Suazilandia</t>
  </si>
  <si>
    <t>Zimbabue</t>
  </si>
  <si>
    <t>Botsuana</t>
  </si>
  <si>
    <t>Lesoto</t>
  </si>
  <si>
    <t>Bangladés</t>
  </si>
  <si>
    <t>Baréin</t>
  </si>
  <si>
    <t>Kazajistán</t>
  </si>
  <si>
    <t>Timor Oriental</t>
  </si>
  <si>
    <t>Bosnia y Herzegovina</t>
  </si>
  <si>
    <t>Fiyi</t>
  </si>
  <si>
    <t>Papúa Nueva Guinea</t>
  </si>
  <si>
    <t>2011 P/</t>
  </si>
  <si>
    <t>Antigua y Barbuda</t>
  </si>
  <si>
    <t>Falkland Islands (Malvinas)</t>
  </si>
  <si>
    <t>South Georgia and The South Sandwich Islands</t>
  </si>
  <si>
    <t>Yibuti</t>
  </si>
  <si>
    <t>Gabón</t>
  </si>
  <si>
    <t>República Democrática del Congo</t>
  </si>
  <si>
    <t>Bután</t>
  </si>
  <si>
    <t>Gibraltar</t>
  </si>
  <si>
    <t>Kiribati</t>
  </si>
  <si>
    <t>Micronesia, Estados Federados de</t>
  </si>
  <si>
    <t>2012 P/</t>
  </si>
  <si>
    <t>2013 P/</t>
  </si>
  <si>
    <t>Fuente: Superintendencia Nacional de Aduanas y de Administración Tributaria.</t>
  </si>
  <si>
    <t>Santo Tomé y Príncipe</t>
  </si>
  <si>
    <t>Cocos (Keeling), Islas</t>
  </si>
  <si>
    <t>Acuerdo Comercial Regional Pacífico</t>
  </si>
  <si>
    <t>Bouvet, Isla</t>
  </si>
  <si>
    <t>Svalbard y Jan Mayen, Islas</t>
  </si>
  <si>
    <t>Anguilla</t>
  </si>
  <si>
    <t>Caimán, Islas</t>
  </si>
  <si>
    <t>Granada</t>
  </si>
  <si>
    <t>Navidad (Chrisman)</t>
  </si>
  <si>
    <t>Chad, República de</t>
  </si>
  <si>
    <t>Mayotte</t>
  </si>
  <si>
    <t>Yemen</t>
  </si>
  <si>
    <t>Principado de Liechtenstein</t>
  </si>
  <si>
    <t>Heard y McDonald, Islas</t>
  </si>
  <si>
    <t>25.15  IMPORTACIÓN FOB, SEGÚN ZONA ECONÓMICA Y PAÍS, 2014-2015</t>
  </si>
  <si>
    <t>2015 P/</t>
  </si>
  <si>
    <t>Brunéi Darussalam</t>
  </si>
  <si>
    <t>Guinea-Ecuator</t>
  </si>
  <si>
    <t>Comoras</t>
  </si>
  <si>
    <t xml:space="preserve"> diplomático y las muestras sin valor comercial.  Las diferencias en los totales y subtotales se deben al redondeo de cifras.</t>
  </si>
  <si>
    <r>
      <t xml:space="preserve">Nota: </t>
    </r>
    <r>
      <rPr>
        <sz val="7"/>
        <rFont val="Arial Narrow"/>
        <family val="2"/>
      </rPr>
      <t>Cifras del Regímen de Importación definitiva, actualizado al 17-03-2016. En importación se excluyen las donaciones, el servicio</t>
    </r>
  </si>
  <si>
    <t xml:space="preserve">             (Miles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</si>
</sst>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0_)"/>
    <numFmt numFmtId="166" formatCode="0.00_);\(0.00\)"/>
    <numFmt numFmtId="167" formatCode="#\ ###\ ###\ ##0"/>
  </numFmts>
  <fonts count="14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7"/>
      <name val="Times New Roman"/>
      <family val="1"/>
    </font>
    <font>
      <b/>
      <sz val="12"/>
      <name val="Arial Narrow"/>
      <family val="2"/>
    </font>
    <font>
      <sz val="7"/>
      <name val="Arial Narrow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7"/>
      <name val="Arial Narrow"/>
      <family val="2"/>
    </font>
    <font>
      <sz val="8"/>
      <name val="Arial Narrow"/>
      <family val="2"/>
    </font>
    <font>
      <sz val="7"/>
      <name val="Arial"/>
      <family val="2"/>
    </font>
    <font>
      <b/>
      <sz val="8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49"/>
      </top>
      <bottom/>
      <diagonal/>
    </border>
    <border>
      <left/>
      <right/>
      <top/>
      <bottom style="thin">
        <color indexed="49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5" fontId="3" fillId="0" borderId="0"/>
  </cellStyleXfs>
  <cellXfs count="68">
    <xf numFmtId="0" fontId="0" fillId="0" borderId="0" xfId="0"/>
    <xf numFmtId="165" fontId="2" fillId="0" borderId="0" xfId="2" quotePrefix="1" applyFont="1" applyAlignment="1" applyProtection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/>
    <xf numFmtId="0" fontId="6" fillId="0" borderId="0" xfId="0" applyFont="1" applyBorder="1"/>
    <xf numFmtId="165" fontId="7" fillId="0" borderId="0" xfId="2" quotePrefix="1" applyFont="1" applyAlignment="1" applyProtection="1">
      <alignment horizontal="left"/>
    </xf>
    <xf numFmtId="1" fontId="5" fillId="0" borderId="0" xfId="0" applyNumberFormat="1" applyFont="1" applyBorder="1"/>
    <xf numFmtId="0" fontId="5" fillId="0" borderId="0" xfId="0" applyFont="1" applyBorder="1"/>
    <xf numFmtId="4" fontId="9" fillId="0" borderId="0" xfId="0" applyNumberFormat="1" applyFont="1" applyBorder="1"/>
    <xf numFmtId="1" fontId="9" fillId="0" borderId="0" xfId="0" applyNumberFormat="1" applyFont="1" applyBorder="1"/>
    <xf numFmtId="166" fontId="6" fillId="0" borderId="0" xfId="0" applyNumberFormat="1" applyFont="1" applyBorder="1"/>
    <xf numFmtId="166" fontId="5" fillId="0" borderId="0" xfId="0" applyNumberFormat="1" applyFont="1" applyBorder="1"/>
    <xf numFmtId="1" fontId="5" fillId="0" borderId="0" xfId="0" applyNumberFormat="1" applyFont="1" applyBorder="1" applyAlignment="1">
      <alignment horizontal="left" indent="2"/>
    </xf>
    <xf numFmtId="164" fontId="8" fillId="0" borderId="0" xfId="1" applyFont="1" applyBorder="1" applyAlignment="1">
      <alignment horizontal="right"/>
    </xf>
    <xf numFmtId="0" fontId="5" fillId="0" borderId="2" xfId="0" applyFont="1" applyBorder="1"/>
    <xf numFmtId="167" fontId="8" fillId="0" borderId="0" xfId="1" applyNumberFormat="1" applyFont="1" applyBorder="1"/>
    <xf numFmtId="167" fontId="5" fillId="0" borderId="0" xfId="1" applyNumberFormat="1" applyFont="1" applyBorder="1"/>
    <xf numFmtId="167" fontId="5" fillId="0" borderId="0" xfId="1" applyNumberFormat="1" applyFont="1" applyBorder="1" applyAlignment="1">
      <alignment horizontal="right"/>
    </xf>
    <xf numFmtId="167" fontId="8" fillId="0" borderId="0" xfId="1" applyNumberFormat="1" applyFont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7" fontId="8" fillId="3" borderId="0" xfId="1" applyNumberFormat="1" applyFont="1" applyFill="1" applyBorder="1"/>
    <xf numFmtId="167" fontId="5" fillId="3" borderId="0" xfId="1" applyNumberFormat="1" applyFont="1" applyFill="1" applyBorder="1"/>
    <xf numFmtId="167" fontId="5" fillId="3" borderId="0" xfId="1" applyNumberFormat="1" applyFont="1" applyFill="1" applyBorder="1" applyAlignment="1">
      <alignment horizontal="right"/>
    </xf>
    <xf numFmtId="167" fontId="5" fillId="3" borderId="2" xfId="1" applyNumberFormat="1" applyFont="1" applyFill="1" applyBorder="1"/>
    <xf numFmtId="167" fontId="5" fillId="3" borderId="2" xfId="1" applyNumberFormat="1" applyFont="1" applyFill="1" applyBorder="1" applyAlignment="1">
      <alignment horizontal="right"/>
    </xf>
    <xf numFmtId="167" fontId="8" fillId="3" borderId="0" xfId="1" applyNumberFormat="1" applyFont="1" applyFill="1" applyBorder="1" applyAlignment="1"/>
    <xf numFmtId="167" fontId="8" fillId="3" borderId="0" xfId="1" applyNumberFormat="1" applyFont="1" applyFill="1" applyBorder="1" applyAlignment="1">
      <alignment vertical="center"/>
    </xf>
    <xf numFmtId="167" fontId="8" fillId="3" borderId="0" xfId="1" applyNumberFormat="1" applyFont="1" applyFill="1" applyBorder="1" applyAlignment="1">
      <alignment horizontal="right"/>
    </xf>
    <xf numFmtId="165" fontId="9" fillId="0" borderId="0" xfId="2" applyFont="1" applyAlignment="1" applyProtection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4" xfId="0" applyFont="1" applyFill="1" applyBorder="1" applyAlignment="1">
      <alignment horizontal="left" vertical="center"/>
    </xf>
    <xf numFmtId="0" fontId="8" fillId="3" borderId="4" xfId="0" quotePrefix="1" applyFont="1" applyFill="1" applyBorder="1" applyAlignment="1">
      <alignment horizontal="left" vertical="center"/>
    </xf>
    <xf numFmtId="1" fontId="8" fillId="3" borderId="4" xfId="0" applyNumberFormat="1" applyFont="1" applyFill="1" applyBorder="1"/>
    <xf numFmtId="1" fontId="8" fillId="3" borderId="4" xfId="0" applyNumberFormat="1" applyFont="1" applyFill="1" applyBorder="1" applyAlignment="1">
      <alignment horizontal="left" indent="1"/>
    </xf>
    <xf numFmtId="1" fontId="5" fillId="3" borderId="4" xfId="0" applyNumberFormat="1" applyFont="1" applyFill="1" applyBorder="1" applyAlignment="1">
      <alignment horizontal="left" indent="2"/>
    </xf>
    <xf numFmtId="1" fontId="5" fillId="3" borderId="5" xfId="0" applyNumberFormat="1" applyFont="1" applyFill="1" applyBorder="1" applyAlignment="1">
      <alignment horizontal="left" indent="2"/>
    </xf>
    <xf numFmtId="1" fontId="8" fillId="3" borderId="4" xfId="0" applyNumberFormat="1" applyFont="1" applyFill="1" applyBorder="1" applyAlignment="1">
      <alignment horizontal="left" vertical="center" indent="1"/>
    </xf>
    <xf numFmtId="1" fontId="5" fillId="3" borderId="4" xfId="0" applyNumberFormat="1" applyFont="1" applyFill="1" applyBorder="1" applyAlignment="1">
      <alignment horizontal="left" vertical="center" wrapText="1" indent="2"/>
    </xf>
    <xf numFmtId="1" fontId="8" fillId="3" borderId="4" xfId="0" applyNumberFormat="1" applyFont="1" applyFill="1" applyBorder="1" applyAlignment="1">
      <alignment horizontal="left" vertical="center" wrapText="1" inden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 vertical="center"/>
    </xf>
    <xf numFmtId="0" fontId="8" fillId="0" borderId="4" xfId="0" quotePrefix="1" applyFont="1" applyBorder="1" applyAlignment="1">
      <alignment horizontal="left" vertical="center"/>
    </xf>
    <xf numFmtId="1" fontId="8" fillId="0" borderId="4" xfId="0" applyNumberFormat="1" applyFont="1" applyBorder="1" applyAlignment="1">
      <alignment horizontal="left" vertical="center" wrapText="1" indent="1"/>
    </xf>
    <xf numFmtId="1" fontId="5" fillId="0" borderId="4" xfId="0" applyNumberFormat="1" applyFont="1" applyBorder="1" applyAlignment="1">
      <alignment horizontal="left" indent="2"/>
    </xf>
    <xf numFmtId="167" fontId="5" fillId="3" borderId="7" xfId="1" applyNumberFormat="1" applyFont="1" applyFill="1" applyBorder="1" applyAlignment="1">
      <alignment horizontal="right"/>
    </xf>
    <xf numFmtId="167" fontId="8" fillId="3" borderId="6" xfId="1" applyNumberFormat="1" applyFont="1" applyFill="1" applyBorder="1" applyAlignment="1"/>
    <xf numFmtId="167" fontId="8" fillId="0" borderId="6" xfId="1" applyNumberFormat="1" applyFont="1" applyBorder="1"/>
    <xf numFmtId="167" fontId="5" fillId="3" borderId="6" xfId="1" applyNumberFormat="1" applyFont="1" applyFill="1" applyBorder="1"/>
    <xf numFmtId="0" fontId="6" fillId="3" borderId="0" xfId="0" applyFont="1" applyFill="1" applyBorder="1"/>
    <xf numFmtId="1" fontId="11" fillId="0" borderId="0" xfId="0" applyNumberFormat="1" applyFont="1" applyBorder="1"/>
    <xf numFmtId="0" fontId="12" fillId="0" borderId="0" xfId="0" applyFont="1" applyBorder="1"/>
    <xf numFmtId="1" fontId="13" fillId="0" borderId="0" xfId="0" applyNumberFormat="1" applyFont="1" applyBorder="1"/>
    <xf numFmtId="167" fontId="8" fillId="3" borderId="6" xfId="1" applyNumberFormat="1" applyFont="1" applyFill="1" applyBorder="1"/>
    <xf numFmtId="1" fontId="5" fillId="3" borderId="0" xfId="1" applyNumberFormat="1" applyFont="1" applyFill="1" applyBorder="1" applyAlignment="1">
      <alignment horizontal="right"/>
    </xf>
    <xf numFmtId="167" fontId="5" fillId="3" borderId="0" xfId="1" applyNumberFormat="1" applyFont="1" applyFill="1" applyBorder="1" applyAlignment="1">
      <alignment horizontal="right" vertical="center"/>
    </xf>
    <xf numFmtId="1" fontId="8" fillId="2" borderId="0" xfId="0" applyNumberFormat="1" applyFont="1" applyFill="1" applyBorder="1" applyAlignment="1"/>
    <xf numFmtId="1" fontId="5" fillId="0" borderId="0" xfId="0" applyNumberFormat="1" applyFont="1" applyFill="1" applyBorder="1" applyAlignment="1"/>
    <xf numFmtId="0" fontId="8" fillId="0" borderId="0" xfId="0" applyFont="1" applyBorder="1" applyAlignment="1" applyProtection="1">
      <alignment horizontal="left"/>
    </xf>
    <xf numFmtId="1" fontId="8" fillId="3" borderId="6" xfId="0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horizontal="right" vertical="center"/>
    </xf>
    <xf numFmtId="0" fontId="10" fillId="3" borderId="0" xfId="0" applyFont="1" applyFill="1" applyAlignment="1">
      <alignment vertical="center"/>
    </xf>
    <xf numFmtId="0" fontId="10" fillId="3" borderId="2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10" fillId="0" borderId="2" xfId="0" applyFont="1" applyBorder="1" applyAlignment="1">
      <alignment vertical="center"/>
    </xf>
  </cellXfs>
  <cellStyles count="3">
    <cellStyle name="Millares" xfId="1" builtinId="3"/>
    <cellStyle name="Normal" xfId="0" builtinId="0"/>
    <cellStyle name="Normal_IEC2200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F348"/>
  <sheetViews>
    <sheetView showGridLines="0" tabSelected="1" zoomScaleNormal="100" zoomScaleSheetLayoutView="184" workbookViewId="0"/>
  </sheetViews>
  <sheetFormatPr baseColWidth="10" defaultRowHeight="12.75" x14ac:dyDescent="0.2"/>
  <cols>
    <col min="1" max="1" width="39.140625" style="4" customWidth="1"/>
    <col min="2" max="2" width="10.42578125" style="4" hidden="1" customWidth="1"/>
    <col min="3" max="3" width="0.140625" style="4" hidden="1" customWidth="1"/>
    <col min="4" max="4" width="13.140625" style="4" hidden="1" customWidth="1"/>
    <col min="5" max="5" width="13.140625" style="4" customWidth="1"/>
    <col min="6" max="6" width="12.28515625" style="4" customWidth="1"/>
    <col min="7" max="16384" width="11.42578125" style="4"/>
  </cols>
  <sheetData>
    <row r="1" spans="1:6" ht="14.1" customHeight="1" x14ac:dyDescent="0.25">
      <c r="A1" s="1" t="s">
        <v>280</v>
      </c>
      <c r="B1" s="2"/>
      <c r="C1" s="3"/>
      <c r="D1" s="3"/>
      <c r="E1" s="3"/>
      <c r="F1" s="3"/>
    </row>
    <row r="2" spans="1:6" ht="11.1" customHeight="1" x14ac:dyDescent="0.25">
      <c r="A2" s="28" t="s">
        <v>287</v>
      </c>
      <c r="C2" s="3"/>
      <c r="D2" s="3"/>
      <c r="E2" s="3"/>
      <c r="F2" s="3"/>
    </row>
    <row r="3" spans="1:6" ht="3.75" customHeight="1" x14ac:dyDescent="0.25">
      <c r="A3" s="5"/>
      <c r="C3" s="14"/>
      <c r="D3" s="7"/>
      <c r="E3" s="7"/>
      <c r="F3" s="7"/>
    </row>
    <row r="4" spans="1:6" ht="14.1" customHeight="1" x14ac:dyDescent="0.2">
      <c r="A4" s="29" t="s">
        <v>124</v>
      </c>
      <c r="B4" s="64" t="s">
        <v>252</v>
      </c>
      <c r="C4" s="61" t="s">
        <v>263</v>
      </c>
      <c r="D4" s="58" t="s">
        <v>264</v>
      </c>
      <c r="E4" s="58">
        <v>2014</v>
      </c>
      <c r="F4" s="58" t="s">
        <v>281</v>
      </c>
    </row>
    <row r="5" spans="1:6" ht="12.75" customHeight="1" x14ac:dyDescent="0.2">
      <c r="A5" s="30" t="s">
        <v>123</v>
      </c>
      <c r="B5" s="59"/>
      <c r="C5" s="62"/>
      <c r="D5" s="59"/>
      <c r="E5" s="59"/>
      <c r="F5" s="59"/>
    </row>
    <row r="6" spans="1:6" ht="15" customHeight="1" x14ac:dyDescent="0.2">
      <c r="A6" s="31" t="s">
        <v>120</v>
      </c>
      <c r="B6" s="63"/>
      <c r="C6" s="63"/>
      <c r="D6" s="60"/>
      <c r="E6" s="60"/>
      <c r="F6" s="60"/>
    </row>
    <row r="7" spans="1:6" s="48" customFormat="1" ht="15" customHeight="1" x14ac:dyDescent="0.2">
      <c r="A7" s="32" t="s">
        <v>0</v>
      </c>
      <c r="B7" s="20">
        <v>35819471.611444004</v>
      </c>
      <c r="C7" s="20">
        <v>39814127.789328031</v>
      </c>
      <c r="D7" s="52">
        <v>40982937.223094992</v>
      </c>
      <c r="E7" s="52">
        <f>E8+E77+E148+E217+E275+E304</f>
        <v>39923138.1257798</v>
      </c>
      <c r="F7" s="52">
        <f>F8+F77+F148+F217+F275+F304</f>
        <v>36013990.014493994</v>
      </c>
    </row>
    <row r="8" spans="1:6" ht="17.25" customHeight="1" x14ac:dyDescent="0.2">
      <c r="A8" s="32" t="s">
        <v>1</v>
      </c>
      <c r="B8" s="20">
        <v>18870760.470354002</v>
      </c>
      <c r="C8" s="20">
        <v>19971977.498904996</v>
      </c>
      <c r="D8" s="20">
        <v>20290986.224687997</v>
      </c>
      <c r="E8" s="20">
        <f>E9+E13+E17+E18+E19+E24+E30+E61</f>
        <v>20032986.796341002</v>
      </c>
      <c r="F8" s="20">
        <f>F9+F13+F17+F18+F19+F24+F30+F61</f>
        <v>17233546.273688</v>
      </c>
    </row>
    <row r="9" spans="1:6" ht="15" customHeight="1" x14ac:dyDescent="0.2">
      <c r="A9" s="33" t="s">
        <v>139</v>
      </c>
      <c r="B9" s="20">
        <v>8851536.3726790007</v>
      </c>
      <c r="C9" s="20">
        <v>9673662.1026149988</v>
      </c>
      <c r="D9" s="20">
        <v>10655525.931731999</v>
      </c>
      <c r="E9" s="20">
        <f>SUM(E10:E12)</f>
        <v>10972623.760558</v>
      </c>
      <c r="F9" s="20">
        <f>SUM(F10:F12)</f>
        <v>9727328.7460519988</v>
      </c>
    </row>
    <row r="10" spans="1:6" ht="9" customHeight="1" x14ac:dyDescent="0.2">
      <c r="A10" s="34" t="s">
        <v>2</v>
      </c>
      <c r="B10" s="21">
        <v>544525.18377900007</v>
      </c>
      <c r="C10" s="21">
        <v>547758.61265100003</v>
      </c>
      <c r="D10" s="21">
        <v>571152.37080499995</v>
      </c>
      <c r="E10" s="21">
        <v>791405.31353199994</v>
      </c>
      <c r="F10" s="21">
        <v>695801.66875700001</v>
      </c>
    </row>
    <row r="11" spans="1:6" ht="9" customHeight="1" x14ac:dyDescent="0.2">
      <c r="A11" s="34" t="s">
        <v>3</v>
      </c>
      <c r="B11" s="21">
        <v>6978320.3934239997</v>
      </c>
      <c r="C11" s="21">
        <v>7524941.6333459998</v>
      </c>
      <c r="D11" s="21">
        <v>8342340.8961439999</v>
      </c>
      <c r="E11" s="21">
        <v>8325098.2117389999</v>
      </c>
      <c r="F11" s="21">
        <v>7366382.5784209995</v>
      </c>
    </row>
    <row r="12" spans="1:6" ht="9" customHeight="1" x14ac:dyDescent="0.2">
      <c r="A12" s="34" t="s">
        <v>4</v>
      </c>
      <c r="B12" s="21">
        <v>1328690.7954760001</v>
      </c>
      <c r="C12" s="21">
        <v>1600961.856618</v>
      </c>
      <c r="D12" s="21">
        <v>1742032.664783</v>
      </c>
      <c r="E12" s="21">
        <v>1856120.235287</v>
      </c>
      <c r="F12" s="21">
        <v>1665144.498874</v>
      </c>
    </row>
    <row r="13" spans="1:6" ht="12.75" customHeight="1" x14ac:dyDescent="0.2">
      <c r="A13" s="33" t="s">
        <v>5</v>
      </c>
      <c r="B13" s="20">
        <v>3528335.8188149999</v>
      </c>
      <c r="C13" s="20">
        <v>3948615.456274</v>
      </c>
      <c r="D13" s="20">
        <v>3831432.1106679998</v>
      </c>
      <c r="E13" s="20">
        <f>SUM(E14:E16)</f>
        <v>3515088.6411620001</v>
      </c>
      <c r="F13" s="20">
        <f>SUM(F14:F16)</f>
        <v>2574077.0024219998</v>
      </c>
    </row>
    <row r="14" spans="1:6" ht="9" customHeight="1" x14ac:dyDescent="0.2">
      <c r="A14" s="34" t="s">
        <v>6</v>
      </c>
      <c r="B14" s="21">
        <v>268551.19026099995</v>
      </c>
      <c r="C14" s="21">
        <v>465563.62074699998</v>
      </c>
      <c r="D14" s="21">
        <v>524599.41821399995</v>
      </c>
      <c r="E14" s="21">
        <v>577820.75323599996</v>
      </c>
      <c r="F14" s="21">
        <v>347671.73645999999</v>
      </c>
    </row>
    <row r="15" spans="1:6" ht="9" customHeight="1" x14ac:dyDescent="0.2">
      <c r="A15" s="34" t="s">
        <v>7</v>
      </c>
      <c r="B15" s="21">
        <v>1415465.639675</v>
      </c>
      <c r="C15" s="21">
        <v>1506947.7098320001</v>
      </c>
      <c r="D15" s="21">
        <v>1412903.942723</v>
      </c>
      <c r="E15" s="21">
        <v>1197939.1031840001</v>
      </c>
      <c r="F15" s="21">
        <v>1246974.238988</v>
      </c>
    </row>
    <row r="16" spans="1:6" ht="9" customHeight="1" x14ac:dyDescent="0.2">
      <c r="A16" s="34" t="s">
        <v>8</v>
      </c>
      <c r="B16" s="21">
        <v>1844318.9888789998</v>
      </c>
      <c r="C16" s="21">
        <v>1976104.1256949999</v>
      </c>
      <c r="D16" s="21">
        <v>1893928.749731</v>
      </c>
      <c r="E16" s="21">
        <v>1739328.784742</v>
      </c>
      <c r="F16" s="21">
        <v>979431.02697399992</v>
      </c>
    </row>
    <row r="17" spans="1:6" ht="11.1" customHeight="1" x14ac:dyDescent="0.2">
      <c r="A17" s="33" t="s">
        <v>15</v>
      </c>
      <c r="B17" s="20">
        <v>1287403.3627490001</v>
      </c>
      <c r="C17" s="20">
        <v>1191935.3657579999</v>
      </c>
      <c r="D17" s="20">
        <v>1273802.5970749999</v>
      </c>
      <c r="E17" s="20">
        <v>1228390.5480150001</v>
      </c>
      <c r="F17" s="20">
        <v>1161035.5943229999</v>
      </c>
    </row>
    <row r="18" spans="1:6" ht="11.1" customHeight="1" x14ac:dyDescent="0.2">
      <c r="A18" s="33" t="s">
        <v>9</v>
      </c>
      <c r="B18" s="20">
        <v>180522.934882</v>
      </c>
      <c r="C18" s="20">
        <v>199950.95462599999</v>
      </c>
      <c r="D18" s="20">
        <v>83801.701099000013</v>
      </c>
      <c r="E18" s="20">
        <v>24379.852624000003</v>
      </c>
      <c r="F18" s="20">
        <v>24254.731589999999</v>
      </c>
    </row>
    <row r="19" spans="1:6" ht="12" customHeight="1" x14ac:dyDescent="0.2">
      <c r="A19" s="33" t="s">
        <v>10</v>
      </c>
      <c r="B19" s="20">
        <v>4357832.6129779993</v>
      </c>
      <c r="C19" s="20">
        <v>4612530.8931150008</v>
      </c>
      <c r="D19" s="20">
        <v>4022671.5665359995</v>
      </c>
      <c r="E19" s="20">
        <f>SUM(E20:E23)</f>
        <v>3329273.4488199996</v>
      </c>
      <c r="F19" s="20">
        <f>SUM(F20:F23)</f>
        <v>2945717.4766490003</v>
      </c>
    </row>
    <row r="20" spans="1:6" ht="9" customHeight="1" x14ac:dyDescent="0.2">
      <c r="A20" s="34" t="s">
        <v>11</v>
      </c>
      <c r="B20" s="21">
        <v>1710120.9345869999</v>
      </c>
      <c r="C20" s="21">
        <v>1807212.2158970002</v>
      </c>
      <c r="D20" s="21">
        <v>1450544.3776689998</v>
      </c>
      <c r="E20" s="21">
        <v>1159543.8377370001</v>
      </c>
      <c r="F20" s="21">
        <v>792798.30279300001</v>
      </c>
    </row>
    <row r="21" spans="1:6" ht="9" customHeight="1" x14ac:dyDescent="0.2">
      <c r="A21" s="34" t="s">
        <v>12</v>
      </c>
      <c r="B21" s="21">
        <v>2314579.8869320001</v>
      </c>
      <c r="C21" s="21">
        <v>2457781.9707930004</v>
      </c>
      <c r="D21" s="21">
        <v>2206866.5278039998</v>
      </c>
      <c r="E21" s="21">
        <v>1902298.911902</v>
      </c>
      <c r="F21" s="21">
        <v>1835578.0793350001</v>
      </c>
    </row>
    <row r="22" spans="1:6" ht="9" customHeight="1" x14ac:dyDescent="0.2">
      <c r="A22" s="34" t="s">
        <v>13</v>
      </c>
      <c r="B22" s="21">
        <v>217941.30038100001</v>
      </c>
      <c r="C22" s="21">
        <v>197122.49484200001</v>
      </c>
      <c r="D22" s="21">
        <v>228586.05848400001</v>
      </c>
      <c r="E22" s="21">
        <v>127954.51932400001</v>
      </c>
      <c r="F22" s="21">
        <v>187696.82502300001</v>
      </c>
    </row>
    <row r="23" spans="1:6" ht="9" customHeight="1" x14ac:dyDescent="0.2">
      <c r="A23" s="34" t="s">
        <v>14</v>
      </c>
      <c r="B23" s="21">
        <v>115190.49107799999</v>
      </c>
      <c r="C23" s="21">
        <v>150414.211583</v>
      </c>
      <c r="D23" s="21">
        <v>136674.602579</v>
      </c>
      <c r="E23" s="21">
        <v>139476.17985699998</v>
      </c>
      <c r="F23" s="21">
        <v>129644.26949799999</v>
      </c>
    </row>
    <row r="24" spans="1:6" ht="12.75" customHeight="1" x14ac:dyDescent="0.2">
      <c r="A24" s="33" t="s">
        <v>16</v>
      </c>
      <c r="B24" s="20">
        <v>119068.489537</v>
      </c>
      <c r="C24" s="20">
        <v>137441.62336900001</v>
      </c>
      <c r="D24" s="20">
        <v>64664.786166999998</v>
      </c>
      <c r="E24" s="20">
        <f>SUM(E25:E29)</f>
        <v>65477.288374999996</v>
      </c>
      <c r="F24" s="20">
        <f>SUM(F25:F29)</f>
        <v>85211.650667000009</v>
      </c>
    </row>
    <row r="25" spans="1:6" ht="9" customHeight="1" x14ac:dyDescent="0.2">
      <c r="A25" s="34" t="s">
        <v>17</v>
      </c>
      <c r="B25" s="21">
        <v>26923.655788</v>
      </c>
      <c r="C25" s="21">
        <v>32801.549932999995</v>
      </c>
      <c r="D25" s="21">
        <v>30204.294821</v>
      </c>
      <c r="E25" s="21">
        <v>28755.044988000001</v>
      </c>
      <c r="F25" s="21">
        <v>23328.822334</v>
      </c>
    </row>
    <row r="26" spans="1:6" ht="9" customHeight="1" x14ac:dyDescent="0.2">
      <c r="A26" s="34" t="s">
        <v>18</v>
      </c>
      <c r="B26" s="21">
        <v>2227.4447230000001</v>
      </c>
      <c r="C26" s="21">
        <v>3699.5550010000002</v>
      </c>
      <c r="D26" s="21">
        <v>2142.4782420000001</v>
      </c>
      <c r="E26" s="21">
        <v>2651.2135170000001</v>
      </c>
      <c r="F26" s="21">
        <v>4625.5509280000006</v>
      </c>
    </row>
    <row r="27" spans="1:6" ht="9" customHeight="1" x14ac:dyDescent="0.2">
      <c r="A27" s="34" t="s">
        <v>19</v>
      </c>
      <c r="B27" s="21">
        <v>84824.845877</v>
      </c>
      <c r="C27" s="21">
        <v>84291.639496999996</v>
      </c>
      <c r="D27" s="21">
        <v>27339.451120999998</v>
      </c>
      <c r="E27" s="21">
        <v>24768.668173999999</v>
      </c>
      <c r="F27" s="21">
        <v>47533.086748000002</v>
      </c>
    </row>
    <row r="28" spans="1:6" ht="9" customHeight="1" x14ac:dyDescent="0.2">
      <c r="A28" s="34" t="s">
        <v>20</v>
      </c>
      <c r="B28" s="21">
        <v>4281.555703</v>
      </c>
      <c r="C28" s="21">
        <v>11329.879048000001</v>
      </c>
      <c r="D28" s="21">
        <v>3151.5882689999999</v>
      </c>
      <c r="E28" s="21">
        <v>7021.6919979999993</v>
      </c>
      <c r="F28" s="21">
        <v>6931.1508450000001</v>
      </c>
    </row>
    <row r="29" spans="1:6" ht="9" customHeight="1" x14ac:dyDescent="0.2">
      <c r="A29" s="34" t="s">
        <v>21</v>
      </c>
      <c r="B29" s="21">
        <v>810.98744599999998</v>
      </c>
      <c r="C29" s="21">
        <v>5318.9998900000001</v>
      </c>
      <c r="D29" s="21">
        <v>1826.973714</v>
      </c>
      <c r="E29" s="21">
        <v>2280.6696979999997</v>
      </c>
      <c r="F29" s="21">
        <v>2793.039812</v>
      </c>
    </row>
    <row r="30" spans="1:6" ht="13.5" customHeight="1" x14ac:dyDescent="0.2">
      <c r="A30" s="33" t="s">
        <v>22</v>
      </c>
      <c r="B30" s="20">
        <v>61111.030747999997</v>
      </c>
      <c r="C30" s="20">
        <v>105637.13535700001</v>
      </c>
      <c r="D30" s="20">
        <v>153078.48232999997</v>
      </c>
      <c r="E30" s="20">
        <f>SUM(E31:E53)</f>
        <v>812830.20509499998</v>
      </c>
      <c r="F30" s="20">
        <f>SUM(F31:F53)</f>
        <v>543394.59967700008</v>
      </c>
    </row>
    <row r="31" spans="1:6" ht="9" customHeight="1" x14ac:dyDescent="0.2">
      <c r="A31" s="34" t="s">
        <v>271</v>
      </c>
      <c r="B31" s="21">
        <v>0.24928999999999998</v>
      </c>
      <c r="C31" s="22">
        <v>0.32700000000000001</v>
      </c>
      <c r="D31" s="22" t="s">
        <v>26</v>
      </c>
      <c r="E31" s="22">
        <v>9.5520589999999999</v>
      </c>
      <c r="F31" s="22" t="s">
        <v>26</v>
      </c>
    </row>
    <row r="32" spans="1:6" ht="9" customHeight="1" x14ac:dyDescent="0.2">
      <c r="A32" s="34" t="s">
        <v>253</v>
      </c>
      <c r="B32" s="21"/>
      <c r="C32" s="22" t="s">
        <v>26</v>
      </c>
      <c r="D32" s="22">
        <v>0.75529999999999997</v>
      </c>
      <c r="E32" s="22">
        <v>2.6104980000000002</v>
      </c>
      <c r="F32" s="53">
        <v>0.13253000000000001</v>
      </c>
    </row>
    <row r="33" spans="1:6" ht="9" customHeight="1" x14ac:dyDescent="0.2">
      <c r="A33" s="34" t="s">
        <v>32</v>
      </c>
      <c r="B33" s="21">
        <v>140.20490900000001</v>
      </c>
      <c r="C33" s="22">
        <v>862.52983499999993</v>
      </c>
      <c r="D33" s="22">
        <v>893.31484900000009</v>
      </c>
      <c r="E33" s="22">
        <v>728.96272999999997</v>
      </c>
      <c r="F33" s="22" t="s">
        <v>26</v>
      </c>
    </row>
    <row r="34" spans="1:6" ht="9" customHeight="1" x14ac:dyDescent="0.2">
      <c r="A34" s="34" t="s">
        <v>23</v>
      </c>
      <c r="B34" s="21">
        <v>30.293791000000002</v>
      </c>
      <c r="C34" s="22">
        <v>36.418660000000003</v>
      </c>
      <c r="D34" s="22">
        <v>25.039141000000001</v>
      </c>
      <c r="E34" s="22">
        <v>2.2610639999999997</v>
      </c>
      <c r="F34" s="22">
        <v>19683.487453000002</v>
      </c>
    </row>
    <row r="35" spans="1:6" ht="9" customHeight="1" x14ac:dyDescent="0.2">
      <c r="A35" s="34" t="s">
        <v>24</v>
      </c>
      <c r="B35" s="21">
        <v>363.570584</v>
      </c>
      <c r="C35" s="22">
        <v>157.912713</v>
      </c>
      <c r="D35" s="22">
        <v>78.080477000000002</v>
      </c>
      <c r="E35" s="22">
        <v>9.1350259999999999</v>
      </c>
      <c r="F35" s="22">
        <v>241.40660399999999</v>
      </c>
    </row>
    <row r="36" spans="1:6" ht="9" customHeight="1" x14ac:dyDescent="0.2">
      <c r="A36" s="34" t="s">
        <v>25</v>
      </c>
      <c r="B36" s="21">
        <v>0.94096999999999997</v>
      </c>
      <c r="C36" s="22">
        <v>4.5117650000000005</v>
      </c>
      <c r="D36" s="22">
        <v>93.476613</v>
      </c>
      <c r="E36" s="22">
        <v>1414.2834700000001</v>
      </c>
      <c r="F36" s="22">
        <v>41.484694000000005</v>
      </c>
    </row>
    <row r="37" spans="1:6" ht="9" customHeight="1" x14ac:dyDescent="0.2">
      <c r="A37" s="34" t="s">
        <v>228</v>
      </c>
      <c r="B37" s="21">
        <v>5.7078899999999999</v>
      </c>
      <c r="C37" s="22">
        <v>0.12961099999999998</v>
      </c>
      <c r="D37" s="22" t="s">
        <v>26</v>
      </c>
      <c r="E37" s="22">
        <v>2.4E-2</v>
      </c>
      <c r="F37" s="22">
        <v>3.101648</v>
      </c>
    </row>
    <row r="38" spans="1:6" ht="9" customHeight="1" x14ac:dyDescent="0.2">
      <c r="A38" s="34" t="s">
        <v>272</v>
      </c>
      <c r="B38" s="21"/>
      <c r="C38" s="22"/>
      <c r="D38" s="22" t="s">
        <v>26</v>
      </c>
      <c r="E38" s="22">
        <v>2.2556999999999997E-2</v>
      </c>
      <c r="F38" s="22">
        <v>1047.2120689999999</v>
      </c>
    </row>
    <row r="39" spans="1:6" ht="9" customHeight="1" x14ac:dyDescent="0.2">
      <c r="A39" s="34" t="s">
        <v>27</v>
      </c>
      <c r="B39" s="21">
        <v>8.6875789999999995</v>
      </c>
      <c r="C39" s="22">
        <v>12.150120000000001</v>
      </c>
      <c r="D39" s="22">
        <v>70.475290999999999</v>
      </c>
      <c r="E39" s="22">
        <v>14.720139</v>
      </c>
      <c r="F39" s="22">
        <v>89.497844000000001</v>
      </c>
    </row>
    <row r="40" spans="1:6" ht="9.75" customHeight="1" x14ac:dyDescent="0.2">
      <c r="A40" s="34" t="s">
        <v>273</v>
      </c>
      <c r="B40" s="21"/>
      <c r="C40" s="22"/>
      <c r="D40" s="22" t="s">
        <v>26</v>
      </c>
      <c r="E40" s="22">
        <v>1.8401000000000001E-2</v>
      </c>
      <c r="F40" s="22" t="s">
        <v>26</v>
      </c>
    </row>
    <row r="41" spans="1:6" s="48" customFormat="1" ht="9" hidden="1" customHeight="1" x14ac:dyDescent="0.2">
      <c r="A41" s="34" t="s">
        <v>229</v>
      </c>
      <c r="B41" s="21">
        <v>2.0299999999999997E-3</v>
      </c>
      <c r="C41" s="22">
        <v>5.6479999999999995E-2</v>
      </c>
      <c r="D41" s="22" t="s">
        <v>26</v>
      </c>
      <c r="E41" s="22" t="s">
        <v>26</v>
      </c>
      <c r="F41" s="22" t="s">
        <v>26</v>
      </c>
    </row>
    <row r="42" spans="1:6" ht="9" customHeight="1" x14ac:dyDescent="0.2">
      <c r="A42" s="34" t="s">
        <v>34</v>
      </c>
      <c r="B42" s="21">
        <v>5.7189260000000006</v>
      </c>
      <c r="C42" s="22">
        <v>286.30087600000002</v>
      </c>
      <c r="D42" s="22">
        <v>3.0708530000000001</v>
      </c>
      <c r="E42" s="22">
        <v>294.99583899999999</v>
      </c>
      <c r="F42" s="22">
        <v>129.24694199999999</v>
      </c>
    </row>
    <row r="43" spans="1:6" ht="9" customHeight="1" x14ac:dyDescent="0.2">
      <c r="A43" s="34" t="s">
        <v>179</v>
      </c>
      <c r="B43" s="21">
        <v>59.627862999999998</v>
      </c>
      <c r="C43" s="22">
        <v>139.257677</v>
      </c>
      <c r="D43" s="22">
        <v>82.972768000000002</v>
      </c>
      <c r="E43" s="22">
        <v>64.65712400000001</v>
      </c>
      <c r="F43" s="22">
        <v>13.727592000000001</v>
      </c>
    </row>
    <row r="44" spans="1:6" ht="9" customHeight="1" x14ac:dyDescent="0.2">
      <c r="A44" s="34" t="s">
        <v>28</v>
      </c>
      <c r="B44" s="21">
        <v>1280.1332609999999</v>
      </c>
      <c r="C44" s="22">
        <v>1228.5388189999999</v>
      </c>
      <c r="D44" s="22">
        <v>1470.7566740000002</v>
      </c>
      <c r="E44" s="22">
        <v>1489.0365099999999</v>
      </c>
      <c r="F44" s="22">
        <v>1132.82627</v>
      </c>
    </row>
    <row r="45" spans="1:6" ht="9" customHeight="1" x14ac:dyDescent="0.2">
      <c r="A45" s="34" t="s">
        <v>159</v>
      </c>
      <c r="B45" s="21">
        <v>1.259282</v>
      </c>
      <c r="C45" s="22">
        <v>1.6370689999999999</v>
      </c>
      <c r="D45" s="22">
        <v>2.5659490000000003</v>
      </c>
      <c r="E45" s="22">
        <v>4.0559380000000003</v>
      </c>
      <c r="F45" s="22">
        <v>1.3285640000000001</v>
      </c>
    </row>
    <row r="46" spans="1:6" ht="9" customHeight="1" x14ac:dyDescent="0.2">
      <c r="A46" s="34" t="s">
        <v>36</v>
      </c>
      <c r="B46" s="21">
        <v>13596.245489999999</v>
      </c>
      <c r="C46" s="22">
        <v>25198.618807999999</v>
      </c>
      <c r="D46" s="22">
        <v>25042.948202</v>
      </c>
      <c r="E46" s="22">
        <v>10671.024087</v>
      </c>
      <c r="F46" s="22">
        <v>10215.937136</v>
      </c>
    </row>
    <row r="47" spans="1:6" ht="9" customHeight="1" x14ac:dyDescent="0.2">
      <c r="A47" s="34" t="s">
        <v>160</v>
      </c>
      <c r="B47" s="21">
        <v>3.0578000000000003</v>
      </c>
      <c r="C47" s="22" t="s">
        <v>26</v>
      </c>
      <c r="D47" s="22">
        <v>2.2130000000000001</v>
      </c>
      <c r="E47" s="22">
        <v>42</v>
      </c>
      <c r="F47" s="22">
        <v>4.3414440000000001</v>
      </c>
    </row>
    <row r="48" spans="1:6" ht="9" customHeight="1" x14ac:dyDescent="0.2">
      <c r="A48" s="34" t="s">
        <v>230</v>
      </c>
      <c r="B48" s="21">
        <v>0</v>
      </c>
      <c r="C48" s="22">
        <v>0.49393900000000002</v>
      </c>
      <c r="D48" s="22" t="s">
        <v>26</v>
      </c>
      <c r="E48" s="22">
        <v>10.38</v>
      </c>
      <c r="F48" s="22">
        <v>4.6716760000000006</v>
      </c>
    </row>
    <row r="49" spans="1:6" ht="9" customHeight="1" x14ac:dyDescent="0.2">
      <c r="A49" s="34" t="s">
        <v>140</v>
      </c>
      <c r="B49" s="21">
        <v>26.419153999999999</v>
      </c>
      <c r="C49" s="22">
        <v>6.2278000000000002</v>
      </c>
      <c r="D49" s="22">
        <v>1.175017</v>
      </c>
      <c r="E49" s="22">
        <v>1.117532</v>
      </c>
      <c r="F49" s="22">
        <v>1.3800000000000002E-2</v>
      </c>
    </row>
    <row r="50" spans="1:6" ht="9" customHeight="1" x14ac:dyDescent="0.2">
      <c r="A50" s="34" t="s">
        <v>223</v>
      </c>
      <c r="B50" s="21">
        <v>460.49713000000003</v>
      </c>
      <c r="C50" s="22">
        <v>14.216149</v>
      </c>
      <c r="D50" s="22">
        <v>132.13747599999999</v>
      </c>
      <c r="E50" s="22">
        <v>133.03522700000002</v>
      </c>
      <c r="F50" s="22">
        <v>9.5075570000000003</v>
      </c>
    </row>
    <row r="51" spans="1:6" ht="9" customHeight="1" x14ac:dyDescent="0.2">
      <c r="A51" s="34" t="s">
        <v>29</v>
      </c>
      <c r="B51" s="22">
        <v>45007.214799000001</v>
      </c>
      <c r="C51" s="22">
        <v>77684.118359</v>
      </c>
      <c r="D51" s="22">
        <v>125055.55238199999</v>
      </c>
      <c r="E51" s="22">
        <v>797925.83860899997</v>
      </c>
      <c r="F51" s="22">
        <v>510776.19380400004</v>
      </c>
    </row>
    <row r="52" spans="1:6" ht="9" customHeight="1" x14ac:dyDescent="0.2">
      <c r="A52" s="34" t="s">
        <v>130</v>
      </c>
      <c r="B52" s="22">
        <v>0</v>
      </c>
      <c r="C52" s="22">
        <v>3.6642770000000002</v>
      </c>
      <c r="D52" s="22">
        <v>2.6491000000000001E-2</v>
      </c>
      <c r="E52" s="22">
        <v>0.26900999999999997</v>
      </c>
      <c r="F52" s="22">
        <v>0.48205000000000003</v>
      </c>
    </row>
    <row r="53" spans="1:6" ht="9" customHeight="1" x14ac:dyDescent="0.2">
      <c r="A53" s="35" t="s">
        <v>141</v>
      </c>
      <c r="B53" s="23">
        <v>121.2</v>
      </c>
      <c r="C53" s="24">
        <v>2.5399999999999999E-2</v>
      </c>
      <c r="D53" s="44">
        <v>123.921847</v>
      </c>
      <c r="E53" s="44">
        <v>12.205275</v>
      </c>
      <c r="F53" s="44" t="s">
        <v>26</v>
      </c>
    </row>
    <row r="54" spans="1:6" ht="9" customHeight="1" x14ac:dyDescent="0.2">
      <c r="A54" s="12"/>
      <c r="B54" s="16"/>
      <c r="C54" s="7"/>
      <c r="D54" s="13"/>
      <c r="E54" s="13"/>
      <c r="F54" s="13" t="s">
        <v>125</v>
      </c>
    </row>
    <row r="55" spans="1:6" ht="15.75" x14ac:dyDescent="0.25">
      <c r="A55" s="1" t="s">
        <v>280</v>
      </c>
      <c r="B55" s="2"/>
      <c r="C55" s="2"/>
      <c r="D55" s="2"/>
      <c r="E55" s="2"/>
      <c r="F55" s="2"/>
    </row>
    <row r="56" spans="1:6" ht="9.75" customHeight="1" x14ac:dyDescent="0.25">
      <c r="A56" s="28" t="s">
        <v>287</v>
      </c>
    </row>
    <row r="57" spans="1:6" ht="3" customHeight="1" x14ac:dyDescent="0.25">
      <c r="A57" s="5"/>
    </row>
    <row r="58" spans="1:6" ht="11.1" customHeight="1" x14ac:dyDescent="0.2">
      <c r="A58" s="29" t="s">
        <v>124</v>
      </c>
      <c r="B58" s="64" t="s">
        <v>252</v>
      </c>
      <c r="C58" s="61" t="s">
        <v>263</v>
      </c>
      <c r="D58" s="58" t="s">
        <v>264</v>
      </c>
      <c r="E58" s="58">
        <v>2014</v>
      </c>
      <c r="F58" s="58" t="s">
        <v>281</v>
      </c>
    </row>
    <row r="59" spans="1:6" ht="11.1" customHeight="1" x14ac:dyDescent="0.2">
      <c r="A59" s="30" t="s">
        <v>123</v>
      </c>
      <c r="B59" s="59"/>
      <c r="C59" s="62"/>
      <c r="D59" s="59"/>
      <c r="E59" s="59"/>
      <c r="F59" s="59"/>
    </row>
    <row r="60" spans="1:6" ht="11.1" customHeight="1" x14ac:dyDescent="0.2">
      <c r="A60" s="31" t="s">
        <v>120</v>
      </c>
      <c r="B60" s="63"/>
      <c r="C60" s="63"/>
      <c r="D60" s="60"/>
      <c r="E60" s="60"/>
      <c r="F60" s="60"/>
    </row>
    <row r="61" spans="1:6" ht="11.25" customHeight="1" x14ac:dyDescent="0.2">
      <c r="A61" s="36" t="s">
        <v>30</v>
      </c>
      <c r="B61" s="20">
        <v>484949.84796600003</v>
      </c>
      <c r="C61" s="25">
        <v>102203.967791</v>
      </c>
      <c r="D61" s="45">
        <v>206009.04908099998</v>
      </c>
      <c r="E61" s="45">
        <f>SUM(E62:E76)</f>
        <v>84923.051692000008</v>
      </c>
      <c r="F61" s="45">
        <f>SUM(F62:F76)</f>
        <v>172526.47230800003</v>
      </c>
    </row>
    <row r="62" spans="1:6" ht="9" customHeight="1" x14ac:dyDescent="0.2">
      <c r="A62" s="37" t="s">
        <v>31</v>
      </c>
      <c r="B62" s="22">
        <v>74721.425969000004</v>
      </c>
      <c r="C62" s="22" t="s">
        <v>26</v>
      </c>
      <c r="D62" s="22">
        <v>25456.899683</v>
      </c>
      <c r="E62" s="22">
        <v>1.4813810000000001</v>
      </c>
      <c r="F62" s="22">
        <v>2276.8961989999998</v>
      </c>
    </row>
    <row r="63" spans="1:6" ht="9.75" customHeight="1" x14ac:dyDescent="0.2">
      <c r="A63" s="37" t="s">
        <v>33</v>
      </c>
      <c r="B63" s="21">
        <v>1368.195162</v>
      </c>
      <c r="C63" s="22">
        <v>1457.584979</v>
      </c>
      <c r="D63" s="22">
        <v>2346.6914470000002</v>
      </c>
      <c r="E63" s="22">
        <v>1289.4173780000001</v>
      </c>
      <c r="F63" s="22">
        <v>1528.8529799999999</v>
      </c>
    </row>
    <row r="64" spans="1:6" s="48" customFormat="1" ht="9" hidden="1" customHeight="1" x14ac:dyDescent="0.2">
      <c r="A64" s="37" t="s">
        <v>254</v>
      </c>
      <c r="B64" s="21">
        <v>0</v>
      </c>
      <c r="C64" s="22">
        <v>4.1228620000000005</v>
      </c>
      <c r="D64" s="22">
        <v>2.6491000000000001E-2</v>
      </c>
      <c r="E64" s="22" t="s">
        <v>26</v>
      </c>
      <c r="F64" s="22" t="s">
        <v>26</v>
      </c>
    </row>
    <row r="65" spans="1:6" ht="9" customHeight="1" x14ac:dyDescent="0.2">
      <c r="A65" s="37" t="s">
        <v>214</v>
      </c>
      <c r="B65" s="21">
        <v>8.8960000000000008</v>
      </c>
      <c r="C65" s="22">
        <v>6.5279999999999996</v>
      </c>
      <c r="D65" s="22">
        <v>15.566041999999999</v>
      </c>
      <c r="E65" s="22">
        <v>8.507200000000001</v>
      </c>
      <c r="F65" s="22">
        <v>7.5997399999999997</v>
      </c>
    </row>
    <row r="66" spans="1:6" ht="9" customHeight="1" x14ac:dyDescent="0.2">
      <c r="A66" s="37" t="s">
        <v>215</v>
      </c>
      <c r="B66" s="21">
        <v>4.4465820000000003</v>
      </c>
      <c r="C66" s="22">
        <v>3.4451140000000002</v>
      </c>
      <c r="D66" s="22" t="s">
        <v>26</v>
      </c>
      <c r="E66" s="22">
        <v>20.797330000000002</v>
      </c>
      <c r="F66" s="22">
        <v>15.467739</v>
      </c>
    </row>
    <row r="67" spans="1:6" ht="9" customHeight="1" x14ac:dyDescent="0.2">
      <c r="A67" s="37" t="s">
        <v>216</v>
      </c>
      <c r="B67" s="22">
        <v>3.7700000000000004E-2</v>
      </c>
      <c r="C67" s="22" t="s">
        <v>26</v>
      </c>
      <c r="D67" s="22" t="s">
        <v>26</v>
      </c>
      <c r="E67" s="22">
        <v>1.2889220000000001</v>
      </c>
      <c r="F67" s="22">
        <v>0.108</v>
      </c>
    </row>
    <row r="68" spans="1:6" ht="9" customHeight="1" x14ac:dyDescent="0.2">
      <c r="A68" s="37" t="s">
        <v>274</v>
      </c>
      <c r="B68" s="22"/>
      <c r="C68" s="22"/>
      <c r="D68" s="22" t="s">
        <v>26</v>
      </c>
      <c r="E68" s="22">
        <v>15.641333000000001</v>
      </c>
      <c r="F68" s="22" t="s">
        <v>26</v>
      </c>
    </row>
    <row r="69" spans="1:6" ht="9" customHeight="1" x14ac:dyDescent="0.2">
      <c r="A69" s="37" t="s">
        <v>129</v>
      </c>
      <c r="B69" s="22">
        <v>339880.71472600003</v>
      </c>
      <c r="C69" s="22">
        <v>53905.360509999999</v>
      </c>
      <c r="D69" s="22">
        <v>118983.806509</v>
      </c>
      <c r="E69" s="22">
        <v>14603.28667</v>
      </c>
      <c r="F69" s="22">
        <v>95435.695301</v>
      </c>
    </row>
    <row r="70" spans="1:6" ht="9" customHeight="1" x14ac:dyDescent="0.2">
      <c r="A70" s="37" t="s">
        <v>35</v>
      </c>
      <c r="B70" s="21">
        <v>14586.876235</v>
      </c>
      <c r="C70" s="22">
        <v>14683.258526000001</v>
      </c>
      <c r="D70" s="22">
        <v>16841.157758000001</v>
      </c>
      <c r="E70" s="22">
        <v>17706.304842000001</v>
      </c>
      <c r="F70" s="22">
        <v>21467.471692000003</v>
      </c>
    </row>
    <row r="71" spans="1:6" s="48" customFormat="1" ht="9" hidden="1" customHeight="1" x14ac:dyDescent="0.2">
      <c r="A71" s="37" t="s">
        <v>224</v>
      </c>
      <c r="B71" s="22">
        <v>0.22820099999999999</v>
      </c>
      <c r="C71" s="22" t="s">
        <v>26</v>
      </c>
      <c r="D71" s="22" t="s">
        <v>26</v>
      </c>
      <c r="E71" s="22" t="s">
        <v>26</v>
      </c>
      <c r="F71" s="22" t="s">
        <v>26</v>
      </c>
    </row>
    <row r="72" spans="1:6" ht="9" customHeight="1" x14ac:dyDescent="0.2">
      <c r="A72" s="37" t="s">
        <v>255</v>
      </c>
      <c r="B72" s="21">
        <v>0</v>
      </c>
      <c r="C72" s="22">
        <v>3.4019899999999996</v>
      </c>
      <c r="D72" s="22" t="s">
        <v>26</v>
      </c>
      <c r="E72" s="22">
        <v>5.9216899999999999</v>
      </c>
      <c r="F72" s="22" t="s">
        <v>26</v>
      </c>
    </row>
    <row r="73" spans="1:6" ht="9" customHeight="1" x14ac:dyDescent="0.2">
      <c r="A73" s="37" t="s">
        <v>225</v>
      </c>
      <c r="B73" s="21">
        <v>53.101449000000002</v>
      </c>
      <c r="C73" s="22">
        <v>8.3344620000000003</v>
      </c>
      <c r="D73" s="22" t="s">
        <v>26</v>
      </c>
      <c r="E73" s="22" t="s">
        <v>26</v>
      </c>
      <c r="F73" s="22">
        <v>3.0986E-2</v>
      </c>
    </row>
    <row r="74" spans="1:6" ht="9" customHeight="1" x14ac:dyDescent="0.2">
      <c r="A74" s="37" t="s">
        <v>158</v>
      </c>
      <c r="B74" s="21">
        <v>44360.517943999999</v>
      </c>
      <c r="C74" s="22">
        <v>1.4621220000000001</v>
      </c>
      <c r="D74" s="22">
        <v>1.0452710000000001</v>
      </c>
      <c r="E74" s="22">
        <v>15.00015</v>
      </c>
      <c r="F74" s="22">
        <v>2.7300000000000001E-2</v>
      </c>
    </row>
    <row r="75" spans="1:6" s="48" customFormat="1" ht="9" hidden="1" customHeight="1" x14ac:dyDescent="0.2">
      <c r="A75" s="37" t="s">
        <v>200</v>
      </c>
      <c r="B75" s="22">
        <v>12.30575</v>
      </c>
      <c r="C75" s="22" t="s">
        <v>26</v>
      </c>
      <c r="D75" s="22">
        <v>2.8</v>
      </c>
      <c r="E75" s="22" t="s">
        <v>26</v>
      </c>
      <c r="F75" s="22" t="s">
        <v>26</v>
      </c>
    </row>
    <row r="76" spans="1:6" ht="9" customHeight="1" x14ac:dyDescent="0.2">
      <c r="A76" s="37" t="s">
        <v>37</v>
      </c>
      <c r="B76" s="22">
        <v>9953.1022479999992</v>
      </c>
      <c r="C76" s="22">
        <v>32130.469226000001</v>
      </c>
      <c r="D76" s="22">
        <v>42361.05588</v>
      </c>
      <c r="E76" s="22">
        <v>51255.404795999995</v>
      </c>
      <c r="F76" s="22">
        <v>51794.322371000002</v>
      </c>
    </row>
    <row r="77" spans="1:6" ht="11.25" customHeight="1" x14ac:dyDescent="0.2">
      <c r="A77" s="32" t="s">
        <v>38</v>
      </c>
      <c r="B77" s="20">
        <v>1121104.0146040001</v>
      </c>
      <c r="C77" s="20">
        <v>1415627.8073010002</v>
      </c>
      <c r="D77" s="20">
        <v>1408684.1780749997</v>
      </c>
      <c r="E77" s="20">
        <f>E78+E95+E118+E123+E129+E134+E138</f>
        <v>602445.35939100012</v>
      </c>
      <c r="F77" s="20">
        <f>F78+F95+F118+F123+F129+F134+F138</f>
        <v>140941.23321100001</v>
      </c>
    </row>
    <row r="78" spans="1:6" ht="16.5" customHeight="1" x14ac:dyDescent="0.2">
      <c r="A78" s="38" t="s">
        <v>39</v>
      </c>
      <c r="B78" s="20">
        <v>335707.03235999995</v>
      </c>
      <c r="C78" s="20">
        <v>899625.68183400005</v>
      </c>
      <c r="D78" s="20">
        <v>1061024.4416169999</v>
      </c>
      <c r="E78" s="20">
        <f>SUM(E80:E94)</f>
        <v>513641.63277800009</v>
      </c>
      <c r="F78" s="20">
        <f>SUM(F80:F94)</f>
        <v>51700.607012</v>
      </c>
    </row>
    <row r="79" spans="1:6" s="48" customFormat="1" ht="9" hidden="1" customHeight="1" x14ac:dyDescent="0.2">
      <c r="A79" s="34" t="s">
        <v>207</v>
      </c>
      <c r="B79" s="22">
        <v>206.03800000000001</v>
      </c>
      <c r="C79" s="22" t="s">
        <v>26</v>
      </c>
      <c r="D79" s="22">
        <v>4.8496600000000001</v>
      </c>
      <c r="E79" s="22" t="s">
        <v>26</v>
      </c>
      <c r="F79" s="22" t="s">
        <v>26</v>
      </c>
    </row>
    <row r="80" spans="1:6" ht="9" customHeight="1" x14ac:dyDescent="0.2">
      <c r="A80" s="34" t="s">
        <v>40</v>
      </c>
      <c r="B80" s="22">
        <v>0.02</v>
      </c>
      <c r="C80" s="22">
        <v>59.395569999999999</v>
      </c>
      <c r="D80" s="22">
        <v>650.95517799999993</v>
      </c>
      <c r="E80" s="22">
        <v>0.76038600000000001</v>
      </c>
      <c r="F80" s="22">
        <v>59.606583000000001</v>
      </c>
    </row>
    <row r="81" spans="1:6" ht="9" customHeight="1" x14ac:dyDescent="0.2">
      <c r="A81" s="34" t="s">
        <v>161</v>
      </c>
      <c r="B81" s="22" t="s">
        <v>26</v>
      </c>
      <c r="C81" s="22">
        <v>3.8914000000000004E-2</v>
      </c>
      <c r="D81" s="22">
        <v>38.567343000000001</v>
      </c>
      <c r="E81" s="22">
        <v>672.62964999999997</v>
      </c>
      <c r="F81" s="22">
        <v>53.826991</v>
      </c>
    </row>
    <row r="82" spans="1:6" ht="9" customHeight="1" x14ac:dyDescent="0.2">
      <c r="A82" s="34" t="s">
        <v>275</v>
      </c>
      <c r="B82" s="22"/>
      <c r="C82" s="22"/>
      <c r="D82" s="22" t="s">
        <v>26</v>
      </c>
      <c r="E82" s="22">
        <v>0.12054999999999999</v>
      </c>
      <c r="F82" s="22" t="s">
        <v>26</v>
      </c>
    </row>
    <row r="83" spans="1:6" s="48" customFormat="1" ht="9" customHeight="1" x14ac:dyDescent="0.2">
      <c r="A83" s="34" t="s">
        <v>142</v>
      </c>
      <c r="B83" s="22">
        <v>1322.620889</v>
      </c>
      <c r="C83" s="22">
        <v>1216.283347</v>
      </c>
      <c r="D83" s="22">
        <v>564.50261999999998</v>
      </c>
      <c r="E83" s="22">
        <v>733.25810200000001</v>
      </c>
      <c r="F83" s="22">
        <v>830.831233</v>
      </c>
    </row>
    <row r="84" spans="1:6" ht="9" customHeight="1" x14ac:dyDescent="0.2">
      <c r="A84" s="34" t="s">
        <v>42</v>
      </c>
      <c r="B84" s="21">
        <v>72.999499999999998</v>
      </c>
      <c r="C84" s="21">
        <v>2.6203249999999998</v>
      </c>
      <c r="D84" s="21">
        <v>2.3823499999999997</v>
      </c>
      <c r="E84" s="21">
        <v>7.0533999999999999E-2</v>
      </c>
      <c r="F84" s="21">
        <v>0.43917200000000001</v>
      </c>
    </row>
    <row r="85" spans="1:6" ht="9" customHeight="1" x14ac:dyDescent="0.2">
      <c r="A85" s="34" t="s">
        <v>41</v>
      </c>
      <c r="B85" s="22">
        <v>592.63698199999999</v>
      </c>
      <c r="C85" s="22">
        <v>1193.823842</v>
      </c>
      <c r="D85" s="22">
        <v>682.10625000000005</v>
      </c>
      <c r="E85" s="22">
        <v>2189.727586</v>
      </c>
      <c r="F85" s="22">
        <v>413.7038</v>
      </c>
    </row>
    <row r="86" spans="1:6" ht="9" customHeight="1" x14ac:dyDescent="0.2">
      <c r="A86" s="34" t="s">
        <v>43</v>
      </c>
      <c r="B86" s="22">
        <v>3.1739999999999997E-3</v>
      </c>
      <c r="C86" s="22">
        <v>621.32953500000008</v>
      </c>
      <c r="D86" s="22">
        <v>596.0787489999999</v>
      </c>
      <c r="E86" s="22">
        <v>0.23742199999999999</v>
      </c>
      <c r="F86" s="22">
        <v>8.5669190000000004</v>
      </c>
    </row>
    <row r="87" spans="1:6" ht="9" customHeight="1" x14ac:dyDescent="0.2">
      <c r="A87" s="34" t="s">
        <v>283</v>
      </c>
      <c r="B87" s="22"/>
      <c r="C87" s="22"/>
      <c r="D87" s="22" t="s">
        <v>26</v>
      </c>
      <c r="E87" s="22" t="s">
        <v>26</v>
      </c>
      <c r="F87" s="22">
        <v>2.718391</v>
      </c>
    </row>
    <row r="88" spans="1:6" ht="9" customHeight="1" x14ac:dyDescent="0.2">
      <c r="A88" s="34" t="s">
        <v>231</v>
      </c>
      <c r="B88" s="22" t="s">
        <v>26</v>
      </c>
      <c r="C88" s="22">
        <v>0.27977600000000002</v>
      </c>
      <c r="D88" s="22" t="s">
        <v>26</v>
      </c>
      <c r="E88" s="22">
        <v>226.113</v>
      </c>
      <c r="F88" s="22" t="s">
        <v>26</v>
      </c>
    </row>
    <row r="89" spans="1:6" ht="9" customHeight="1" x14ac:dyDescent="0.2">
      <c r="A89" s="34" t="s">
        <v>180</v>
      </c>
      <c r="B89" s="21">
        <v>42.340840999999998</v>
      </c>
      <c r="C89" s="21">
        <v>3.1951140000000002</v>
      </c>
      <c r="D89" s="21">
        <v>26.584109999999999</v>
      </c>
      <c r="E89" s="21">
        <v>61.919868999999998</v>
      </c>
      <c r="F89" s="21">
        <v>26.926697000000001</v>
      </c>
    </row>
    <row r="90" spans="1:6" ht="9" customHeight="1" x14ac:dyDescent="0.2">
      <c r="A90" s="34" t="s">
        <v>181</v>
      </c>
      <c r="B90" s="22">
        <v>0.40592</v>
      </c>
      <c r="C90" s="21">
        <v>2.4483980000000001</v>
      </c>
      <c r="D90" s="21">
        <v>4.085852</v>
      </c>
      <c r="E90" s="21">
        <v>11.766438000000001</v>
      </c>
      <c r="F90" s="21">
        <v>127.830398</v>
      </c>
    </row>
    <row r="91" spans="1:6" ht="9" customHeight="1" x14ac:dyDescent="0.2">
      <c r="A91" s="34" t="s">
        <v>45</v>
      </c>
      <c r="B91" s="21">
        <v>333247.70003599999</v>
      </c>
      <c r="C91" s="22">
        <v>895915.7892130001</v>
      </c>
      <c r="D91" s="22">
        <v>1054923.6340900001</v>
      </c>
      <c r="E91" s="22">
        <v>509304.94913800003</v>
      </c>
      <c r="F91" s="22">
        <v>49999.874862999997</v>
      </c>
    </row>
    <row r="92" spans="1:6" ht="9" customHeight="1" x14ac:dyDescent="0.2">
      <c r="A92" s="34" t="s">
        <v>47</v>
      </c>
      <c r="B92" s="21">
        <v>4.8829399999999996</v>
      </c>
      <c r="C92" s="22">
        <v>146.00075000000001</v>
      </c>
      <c r="D92" s="22">
        <v>3374.93442</v>
      </c>
      <c r="E92" s="22">
        <v>148.939933</v>
      </c>
      <c r="F92" s="22">
        <v>9.0718709999999998</v>
      </c>
    </row>
    <row r="93" spans="1:6" ht="9" customHeight="1" x14ac:dyDescent="0.2">
      <c r="A93" s="34" t="s">
        <v>46</v>
      </c>
      <c r="B93" s="21">
        <v>217.27615800000001</v>
      </c>
      <c r="C93" s="22">
        <v>464.47704999999996</v>
      </c>
      <c r="D93" s="22">
        <v>155.63599500000001</v>
      </c>
      <c r="E93" s="22">
        <v>291.14017000000001</v>
      </c>
      <c r="F93" s="22">
        <v>167.18720199999998</v>
      </c>
    </row>
    <row r="94" spans="1:6" ht="9" customHeight="1" x14ac:dyDescent="0.2">
      <c r="A94" s="34" t="s">
        <v>219</v>
      </c>
      <c r="B94" s="22">
        <v>0.10792</v>
      </c>
      <c r="C94" s="22" t="s">
        <v>26</v>
      </c>
      <c r="D94" s="22">
        <v>0.125</v>
      </c>
      <c r="E94" s="22" t="s">
        <v>26</v>
      </c>
      <c r="F94" s="22">
        <v>2.2891999999999999E-2</v>
      </c>
    </row>
    <row r="95" spans="1:6" x14ac:dyDescent="0.2">
      <c r="A95" s="38" t="s">
        <v>143</v>
      </c>
      <c r="B95" s="26">
        <v>695962.33029500011</v>
      </c>
      <c r="C95" s="26">
        <v>415213.17812999996</v>
      </c>
      <c r="D95" s="26">
        <v>212372.163554</v>
      </c>
      <c r="E95" s="26">
        <f>SUM(E96:E110)</f>
        <v>6292.0815620000003</v>
      </c>
      <c r="F95" s="26">
        <f>SUM(F96:F110)</f>
        <v>8199.1889510000001</v>
      </c>
    </row>
    <row r="96" spans="1:6" x14ac:dyDescent="0.2">
      <c r="A96" s="34" t="s">
        <v>284</v>
      </c>
      <c r="B96" s="26"/>
      <c r="C96" s="26"/>
      <c r="D96" s="22" t="s">
        <v>26</v>
      </c>
      <c r="E96" s="22" t="s">
        <v>26</v>
      </c>
      <c r="F96" s="54">
        <v>0.28310399999999997</v>
      </c>
    </row>
    <row r="97" spans="1:6" ht="9" customHeight="1" x14ac:dyDescent="0.2">
      <c r="A97" s="34" t="s">
        <v>48</v>
      </c>
      <c r="B97" s="21">
        <v>691560.21321000007</v>
      </c>
      <c r="C97" s="21">
        <v>405727.28247999999</v>
      </c>
      <c r="D97" s="21">
        <v>204957.4381</v>
      </c>
      <c r="E97" s="21">
        <v>0.84584000000000004</v>
      </c>
      <c r="F97" s="21">
        <v>199.87873999999999</v>
      </c>
    </row>
    <row r="98" spans="1:6" ht="9" customHeight="1" x14ac:dyDescent="0.2">
      <c r="A98" s="34" t="s">
        <v>256</v>
      </c>
      <c r="B98" s="22"/>
      <c r="C98" s="22" t="s">
        <v>26</v>
      </c>
      <c r="D98" s="22">
        <v>0.67207799999999995</v>
      </c>
      <c r="E98" s="22">
        <v>1.4269949999999998</v>
      </c>
      <c r="F98" s="22">
        <v>0.29207900000000003</v>
      </c>
    </row>
    <row r="99" spans="1:6" ht="9" customHeight="1" x14ac:dyDescent="0.2">
      <c r="A99" s="34" t="s">
        <v>55</v>
      </c>
      <c r="B99" s="21">
        <v>3155.1891540000001</v>
      </c>
      <c r="C99" s="22">
        <v>6716.8355429999992</v>
      </c>
      <c r="D99" s="22">
        <v>5553.9347369999996</v>
      </c>
      <c r="E99" s="22">
        <v>4609.2857210000002</v>
      </c>
      <c r="F99" s="22">
        <v>3946.6367880000003</v>
      </c>
    </row>
    <row r="100" spans="1:6" ht="9" hidden="1" customHeight="1" x14ac:dyDescent="0.2">
      <c r="A100" s="34" t="s">
        <v>157</v>
      </c>
      <c r="B100" s="22">
        <v>0</v>
      </c>
      <c r="C100" s="22">
        <v>1.504186</v>
      </c>
      <c r="D100" s="22">
        <v>1.1288699999999998</v>
      </c>
      <c r="E100" s="22" t="s">
        <v>26</v>
      </c>
      <c r="F100" s="22" t="s">
        <v>26</v>
      </c>
    </row>
    <row r="101" spans="1:6" ht="9" customHeight="1" x14ac:dyDescent="0.2">
      <c r="A101" s="34" t="s">
        <v>182</v>
      </c>
      <c r="B101" s="22">
        <v>209.91594499999999</v>
      </c>
      <c r="C101" s="22">
        <v>80.140156000000005</v>
      </c>
      <c r="D101" s="22">
        <v>1.767746</v>
      </c>
      <c r="E101" s="22">
        <v>1.3209059999999999</v>
      </c>
      <c r="F101" s="22">
        <v>14.139912000000001</v>
      </c>
    </row>
    <row r="102" spans="1:6" ht="9" customHeight="1" x14ac:dyDescent="0.2">
      <c r="A102" s="34" t="s">
        <v>50</v>
      </c>
      <c r="B102" s="21">
        <v>35.790765</v>
      </c>
      <c r="C102" s="22">
        <v>1009.222203</v>
      </c>
      <c r="D102" s="22">
        <v>756.56740500000001</v>
      </c>
      <c r="E102" s="22">
        <v>770.02183600000001</v>
      </c>
      <c r="F102" s="22">
        <v>3067.4262250000002</v>
      </c>
    </row>
    <row r="103" spans="1:6" ht="9" customHeight="1" x14ac:dyDescent="0.2">
      <c r="A103" s="34" t="s">
        <v>240</v>
      </c>
      <c r="B103" s="22">
        <v>0.34113499999999997</v>
      </c>
      <c r="C103" s="22">
        <v>2.6449999999999998E-2</v>
      </c>
      <c r="D103" s="22">
        <v>29.540111</v>
      </c>
      <c r="E103" s="22">
        <v>1.5243309999999999</v>
      </c>
      <c r="F103" s="22">
        <v>2.3844750000000001</v>
      </c>
    </row>
    <row r="104" spans="1:6" ht="9" customHeight="1" x14ac:dyDescent="0.2">
      <c r="A104" s="34" t="s">
        <v>51</v>
      </c>
      <c r="B104" s="21">
        <v>443.93302</v>
      </c>
      <c r="C104" s="22">
        <v>649.48119599999995</v>
      </c>
      <c r="D104" s="22">
        <v>642.10264099999995</v>
      </c>
      <c r="E104" s="22">
        <v>485.97214399999996</v>
      </c>
      <c r="F104" s="22">
        <v>711.26258900000005</v>
      </c>
    </row>
    <row r="105" spans="1:6" ht="9" customHeight="1" x14ac:dyDescent="0.2">
      <c r="A105" s="34" t="s">
        <v>162</v>
      </c>
      <c r="B105" s="22">
        <v>85.52449</v>
      </c>
      <c r="C105" s="22">
        <v>0.65734400000000004</v>
      </c>
      <c r="D105" s="22">
        <v>11.734701999999999</v>
      </c>
      <c r="E105" s="22">
        <v>2.9345400000000001</v>
      </c>
      <c r="F105" s="22" t="s">
        <v>26</v>
      </c>
    </row>
    <row r="106" spans="1:6" ht="9" customHeight="1" x14ac:dyDescent="0.2">
      <c r="A106" s="34" t="s">
        <v>241</v>
      </c>
      <c r="B106" s="21">
        <v>371.51360100000005</v>
      </c>
      <c r="C106" s="22">
        <v>944.38937899999996</v>
      </c>
      <c r="D106" s="22">
        <v>392.45321200000001</v>
      </c>
      <c r="E106" s="22">
        <v>236.60202600000002</v>
      </c>
      <c r="F106" s="22">
        <v>199.458573</v>
      </c>
    </row>
    <row r="107" spans="1:6" ht="9" customHeight="1" x14ac:dyDescent="0.2">
      <c r="A107" s="34" t="s">
        <v>52</v>
      </c>
      <c r="B107" s="22">
        <v>17.299754</v>
      </c>
      <c r="C107" s="22">
        <v>81.835526000000002</v>
      </c>
      <c r="D107" s="22">
        <v>12.954341000000001</v>
      </c>
      <c r="E107" s="22">
        <v>126.947605</v>
      </c>
      <c r="F107" s="22">
        <v>20.185599999999997</v>
      </c>
    </row>
    <row r="108" spans="1:6" ht="9" customHeight="1" x14ac:dyDescent="0.2">
      <c r="A108" s="34" t="s">
        <v>144</v>
      </c>
      <c r="B108" s="22">
        <v>0.68098599999999998</v>
      </c>
      <c r="C108" s="22">
        <v>0.65160699999999994</v>
      </c>
      <c r="D108" s="22">
        <v>0.42995100000000003</v>
      </c>
      <c r="E108" s="22">
        <v>41.749063</v>
      </c>
      <c r="F108" s="22">
        <v>34.084586000000002</v>
      </c>
    </row>
    <row r="109" spans="1:6" ht="9" customHeight="1" x14ac:dyDescent="0.2">
      <c r="A109" s="34" t="s">
        <v>53</v>
      </c>
      <c r="B109" s="21">
        <v>77.721824999999995</v>
      </c>
      <c r="C109" s="22">
        <v>1.1520599999999999</v>
      </c>
      <c r="D109" s="22" t="s">
        <v>26</v>
      </c>
      <c r="E109" s="22">
        <v>13.450555</v>
      </c>
      <c r="F109" s="22">
        <v>3.1517010000000001</v>
      </c>
    </row>
    <row r="110" spans="1:6" ht="9" customHeight="1" x14ac:dyDescent="0.2">
      <c r="A110" s="35" t="s">
        <v>242</v>
      </c>
      <c r="B110" s="23">
        <v>4.20641</v>
      </c>
      <c r="C110" s="24" t="s">
        <v>26</v>
      </c>
      <c r="D110" s="44">
        <v>11.43966</v>
      </c>
      <c r="E110" s="44" t="s">
        <v>26</v>
      </c>
      <c r="F110" s="44">
        <v>4.5789999999999997E-3</v>
      </c>
    </row>
    <row r="111" spans="1:6" ht="11.1" customHeight="1" x14ac:dyDescent="0.2">
      <c r="A111" s="12"/>
      <c r="B111" s="16"/>
      <c r="C111" s="7"/>
      <c r="D111" s="18"/>
      <c r="E111" s="18"/>
      <c r="F111" s="18" t="s">
        <v>126</v>
      </c>
    </row>
    <row r="112" spans="1:6" ht="13.5" customHeight="1" x14ac:dyDescent="0.25">
      <c r="A112" s="1" t="s">
        <v>280</v>
      </c>
      <c r="B112" s="2"/>
      <c r="C112" s="2"/>
      <c r="D112" s="2"/>
      <c r="E112" s="2"/>
      <c r="F112" s="2"/>
    </row>
    <row r="113" spans="1:6" ht="11.25" customHeight="1" x14ac:dyDescent="0.25">
      <c r="A113" s="28" t="s">
        <v>287</v>
      </c>
    </row>
    <row r="114" spans="1:6" ht="1.5" customHeight="1" x14ac:dyDescent="0.25">
      <c r="A114" s="5"/>
    </row>
    <row r="115" spans="1:6" ht="11.1" customHeight="1" x14ac:dyDescent="0.2">
      <c r="A115" s="39" t="s">
        <v>124</v>
      </c>
      <c r="B115" s="65" t="s">
        <v>252</v>
      </c>
      <c r="C115" s="61" t="s">
        <v>263</v>
      </c>
      <c r="D115" s="58" t="s">
        <v>264</v>
      </c>
      <c r="E115" s="58">
        <v>2014</v>
      </c>
      <c r="F115" s="58" t="s">
        <v>281</v>
      </c>
    </row>
    <row r="116" spans="1:6" ht="8.25" customHeight="1" x14ac:dyDescent="0.2">
      <c r="A116" s="40" t="s">
        <v>123</v>
      </c>
      <c r="B116" s="66"/>
      <c r="C116" s="62"/>
      <c r="D116" s="59"/>
      <c r="E116" s="59"/>
      <c r="F116" s="59"/>
    </row>
    <row r="117" spans="1:6" ht="11.1" customHeight="1" x14ac:dyDescent="0.2">
      <c r="A117" s="41" t="s">
        <v>120</v>
      </c>
      <c r="B117" s="67"/>
      <c r="C117" s="63"/>
      <c r="D117" s="60"/>
      <c r="E117" s="60"/>
      <c r="F117" s="60"/>
    </row>
    <row r="118" spans="1:6" ht="13.5" customHeight="1" x14ac:dyDescent="0.2">
      <c r="A118" s="42" t="s">
        <v>145</v>
      </c>
      <c r="B118" s="15">
        <v>77.279982000000004</v>
      </c>
      <c r="C118" s="15">
        <v>60.304954000000002</v>
      </c>
      <c r="D118" s="46">
        <v>370.83162300000004</v>
      </c>
      <c r="E118" s="46">
        <f>SUM(E119:E122)</f>
        <v>30.633379999999995</v>
      </c>
      <c r="F118" s="46">
        <f>SUM(F119:F122)</f>
        <v>82.089643000000009</v>
      </c>
    </row>
    <row r="119" spans="1:6" s="48" customFormat="1" ht="9" customHeight="1" x14ac:dyDescent="0.2">
      <c r="A119" s="34" t="s">
        <v>183</v>
      </c>
      <c r="B119" s="21">
        <v>64.441768999999994</v>
      </c>
      <c r="C119" s="22">
        <v>59.153497000000002</v>
      </c>
      <c r="D119" s="22">
        <v>351.84296599999999</v>
      </c>
      <c r="E119" s="22">
        <v>29.984527999999997</v>
      </c>
      <c r="F119" s="22">
        <v>79.967927000000003</v>
      </c>
    </row>
    <row r="120" spans="1:6" s="48" customFormat="1" ht="9" customHeight="1" x14ac:dyDescent="0.2">
      <c r="A120" s="34" t="s">
        <v>152</v>
      </c>
      <c r="B120" s="22">
        <v>9.3816450000000007</v>
      </c>
      <c r="C120" s="22">
        <v>1.009657</v>
      </c>
      <c r="D120" s="22">
        <v>6.5356300000000003</v>
      </c>
      <c r="E120" s="22">
        <v>0.40300000000000002</v>
      </c>
      <c r="F120" s="22">
        <v>1.810605</v>
      </c>
    </row>
    <row r="121" spans="1:6" s="48" customFormat="1" ht="9" customHeight="1" x14ac:dyDescent="0.2">
      <c r="A121" s="34" t="s">
        <v>257</v>
      </c>
      <c r="B121" s="22"/>
      <c r="C121" s="22" t="s">
        <v>26</v>
      </c>
      <c r="D121" s="22">
        <v>9.9900000000000006E-3</v>
      </c>
      <c r="E121" s="22" t="s">
        <v>26</v>
      </c>
      <c r="F121" s="22">
        <v>1.3600000000000001E-3</v>
      </c>
    </row>
    <row r="122" spans="1:6" s="48" customFormat="1" ht="9" customHeight="1" x14ac:dyDescent="0.2">
      <c r="A122" s="34" t="s">
        <v>153</v>
      </c>
      <c r="B122" s="22">
        <v>3.4565680000000003</v>
      </c>
      <c r="C122" s="22">
        <v>0.14180000000000001</v>
      </c>
      <c r="D122" s="22">
        <v>12.443037</v>
      </c>
      <c r="E122" s="22">
        <v>0.24585200000000001</v>
      </c>
      <c r="F122" s="22">
        <v>0.309751</v>
      </c>
    </row>
    <row r="123" spans="1:6" ht="9.9499999999999993" customHeight="1" x14ac:dyDescent="0.2">
      <c r="A123" s="42" t="s">
        <v>146</v>
      </c>
      <c r="B123" s="18">
        <v>17960.443511999998</v>
      </c>
      <c r="C123" s="18">
        <v>34961.376049999999</v>
      </c>
      <c r="D123" s="18">
        <v>28938.200211999996</v>
      </c>
      <c r="E123" s="18">
        <f>SUM(E124:E128)</f>
        <v>23183.783883999997</v>
      </c>
      <c r="F123" s="18">
        <f>SUM(F124:F128)</f>
        <v>34466.917330999997</v>
      </c>
    </row>
    <row r="124" spans="1:6" ht="9" customHeight="1" x14ac:dyDescent="0.2">
      <c r="A124" s="43" t="s">
        <v>54</v>
      </c>
      <c r="B124" s="17">
        <v>0.13300600000000001</v>
      </c>
      <c r="C124" s="17" t="s">
        <v>26</v>
      </c>
      <c r="D124" s="17" t="s">
        <v>26</v>
      </c>
      <c r="E124" s="17">
        <v>15.427966</v>
      </c>
      <c r="F124" s="17">
        <v>3.1199999999999999E-2</v>
      </c>
    </row>
    <row r="125" spans="1:6" s="48" customFormat="1" ht="9" hidden="1" customHeight="1" x14ac:dyDescent="0.2">
      <c r="A125" s="34" t="s">
        <v>232</v>
      </c>
      <c r="B125" s="22">
        <v>0</v>
      </c>
      <c r="C125" s="22">
        <v>355.47959100000003</v>
      </c>
      <c r="D125" s="22">
        <v>14.817933</v>
      </c>
      <c r="E125" s="22" t="s">
        <v>26</v>
      </c>
      <c r="F125" s="22" t="s">
        <v>26</v>
      </c>
    </row>
    <row r="126" spans="1:6" ht="9" customHeight="1" x14ac:dyDescent="0.2">
      <c r="A126" s="34" t="s">
        <v>56</v>
      </c>
      <c r="B126" s="22">
        <v>13760.095051999999</v>
      </c>
      <c r="C126" s="22">
        <v>23755.087055</v>
      </c>
      <c r="D126" s="22">
        <v>18244.128947000001</v>
      </c>
      <c r="E126" s="22">
        <v>17650.907808</v>
      </c>
      <c r="F126" s="22">
        <v>30279.545576</v>
      </c>
    </row>
    <row r="127" spans="1:6" ht="9" customHeight="1" x14ac:dyDescent="0.2">
      <c r="A127" s="34" t="s">
        <v>44</v>
      </c>
      <c r="B127" s="22">
        <v>1.926088</v>
      </c>
      <c r="C127" s="22">
        <v>82.775903999999997</v>
      </c>
      <c r="D127" s="22">
        <v>0.23056599999999999</v>
      </c>
      <c r="E127" s="22">
        <v>67.665627999999998</v>
      </c>
      <c r="F127" s="22">
        <v>6.9272320000000001</v>
      </c>
    </row>
    <row r="128" spans="1:6" s="48" customFormat="1" ht="9" customHeight="1" x14ac:dyDescent="0.2">
      <c r="A128" s="34" t="s">
        <v>184</v>
      </c>
      <c r="B128" s="22">
        <v>4198.289366</v>
      </c>
      <c r="C128" s="22">
        <v>10768.0335</v>
      </c>
      <c r="D128" s="22">
        <v>10679.022766</v>
      </c>
      <c r="E128" s="22">
        <v>5449.7824819999996</v>
      </c>
      <c r="F128" s="22">
        <v>4180.4133229999998</v>
      </c>
    </row>
    <row r="129" spans="1:6" ht="9.9499999999999993" customHeight="1" x14ac:dyDescent="0.2">
      <c r="A129" s="38" t="s">
        <v>163</v>
      </c>
      <c r="B129" s="27">
        <v>165.25266500000001</v>
      </c>
      <c r="C129" s="27">
        <v>76.535517999999996</v>
      </c>
      <c r="D129" s="27">
        <v>78.287871999999993</v>
      </c>
      <c r="E129" s="27">
        <f>SUM(E130:E133)</f>
        <v>118.10743199999997</v>
      </c>
      <c r="F129" s="27">
        <f>SUM(F130:F133)</f>
        <v>240.10864800000002</v>
      </c>
    </row>
    <row r="130" spans="1:6" ht="9.9499999999999993" customHeight="1" x14ac:dyDescent="0.2">
      <c r="A130" s="34" t="s">
        <v>233</v>
      </c>
      <c r="B130" s="22" t="s">
        <v>26</v>
      </c>
      <c r="C130" s="22">
        <v>1.8966999999999998E-2</v>
      </c>
      <c r="D130" s="22">
        <v>0.13932600000000001</v>
      </c>
      <c r="E130" s="22">
        <v>0.12042499999999999</v>
      </c>
      <c r="F130" s="22">
        <v>3.3837020000000004</v>
      </c>
    </row>
    <row r="131" spans="1:6" ht="9" customHeight="1" x14ac:dyDescent="0.2">
      <c r="A131" s="34" t="s">
        <v>49</v>
      </c>
      <c r="B131" s="22">
        <v>159.40734400000002</v>
      </c>
      <c r="C131" s="22">
        <v>33.454309000000002</v>
      </c>
      <c r="D131" s="22">
        <v>54.611243000000002</v>
      </c>
      <c r="E131" s="22">
        <v>79.921832999999992</v>
      </c>
      <c r="F131" s="22">
        <v>84.428719000000001</v>
      </c>
    </row>
    <row r="132" spans="1:6" ht="9" customHeight="1" x14ac:dyDescent="0.2">
      <c r="A132" s="34" t="s">
        <v>165</v>
      </c>
      <c r="B132" s="22">
        <v>5.8370119999999996</v>
      </c>
      <c r="C132" s="22">
        <v>13.239179</v>
      </c>
      <c r="D132" s="22">
        <v>23.537303000000001</v>
      </c>
      <c r="E132" s="22">
        <v>37.333447999999997</v>
      </c>
      <c r="F132" s="22">
        <v>6.7552310000000002</v>
      </c>
    </row>
    <row r="133" spans="1:6" ht="9" customHeight="1" x14ac:dyDescent="0.2">
      <c r="A133" s="34" t="s">
        <v>164</v>
      </c>
      <c r="B133" s="22">
        <v>8.3089999999999987E-3</v>
      </c>
      <c r="C133" s="22">
        <v>29.823062999999998</v>
      </c>
      <c r="D133" s="22" t="s">
        <v>26</v>
      </c>
      <c r="E133" s="22">
        <v>0.73172599999999999</v>
      </c>
      <c r="F133" s="22">
        <v>145.54099600000001</v>
      </c>
    </row>
    <row r="134" spans="1:6" ht="9.9499999999999993" customHeight="1" x14ac:dyDescent="0.2">
      <c r="A134" s="38" t="s">
        <v>208</v>
      </c>
      <c r="B134" s="27">
        <v>71109.885628999997</v>
      </c>
      <c r="C134" s="27">
        <v>65684.679074</v>
      </c>
      <c r="D134" s="27">
        <v>105891.706611</v>
      </c>
      <c r="E134" s="27">
        <f>SUM(E136:E137)</f>
        <v>59172.068532000005</v>
      </c>
      <c r="F134" s="27">
        <f>SUM(F136:F137)</f>
        <v>46205.127451</v>
      </c>
    </row>
    <row r="135" spans="1:6" s="48" customFormat="1" ht="9" hidden="1" customHeight="1" x14ac:dyDescent="0.2">
      <c r="A135" s="34" t="s">
        <v>243</v>
      </c>
      <c r="B135" s="22">
        <v>2.0299999999999997E-3</v>
      </c>
      <c r="C135" s="22" t="s">
        <v>26</v>
      </c>
      <c r="D135" s="22" t="s">
        <v>26</v>
      </c>
      <c r="E135" s="22" t="s">
        <v>26</v>
      </c>
      <c r="F135" s="22" t="s">
        <v>26</v>
      </c>
    </row>
    <row r="136" spans="1:6" ht="9" customHeight="1" x14ac:dyDescent="0.2">
      <c r="A136" s="34" t="s">
        <v>244</v>
      </c>
      <c r="B136" s="22">
        <v>2.9319989999999998</v>
      </c>
      <c r="C136" s="22">
        <v>20.154339</v>
      </c>
      <c r="D136" s="22">
        <v>1.7919659999999999</v>
      </c>
      <c r="E136" s="22">
        <v>1.3899239999999999</v>
      </c>
      <c r="F136" s="22">
        <v>1.092041</v>
      </c>
    </row>
    <row r="137" spans="1:6" ht="9" customHeight="1" x14ac:dyDescent="0.2">
      <c r="A137" s="34" t="s">
        <v>212</v>
      </c>
      <c r="B137" s="22">
        <v>71106.9516</v>
      </c>
      <c r="C137" s="22">
        <v>65664.524734999999</v>
      </c>
      <c r="D137" s="22">
        <v>105889.914645</v>
      </c>
      <c r="E137" s="22">
        <v>59170.678608000002</v>
      </c>
      <c r="F137" s="22">
        <v>46204.035409999997</v>
      </c>
    </row>
    <row r="138" spans="1:6" ht="9.9499999999999993" customHeight="1" x14ac:dyDescent="0.2">
      <c r="A138" s="38" t="s">
        <v>209</v>
      </c>
      <c r="B138" s="27">
        <v>121.790161</v>
      </c>
      <c r="C138" s="27">
        <v>6.0517410000000007</v>
      </c>
      <c r="D138" s="27">
        <v>8.5465860000000013</v>
      </c>
      <c r="E138" s="27">
        <f>SUM(E139:E147)</f>
        <v>7.0518230000000006</v>
      </c>
      <c r="F138" s="27">
        <f>SUM(F139:F147)</f>
        <v>47.194175000000001</v>
      </c>
    </row>
    <row r="139" spans="1:6" ht="9.9499999999999993" customHeight="1" x14ac:dyDescent="0.2">
      <c r="A139" s="34" t="s">
        <v>269</v>
      </c>
      <c r="B139" s="22">
        <v>1.14E-2</v>
      </c>
      <c r="C139" s="22" t="s">
        <v>26</v>
      </c>
      <c r="D139" s="22">
        <v>0.13175999999999999</v>
      </c>
      <c r="E139" s="22" t="s">
        <v>26</v>
      </c>
      <c r="F139" s="22">
        <v>2.3199999999999998</v>
      </c>
    </row>
    <row r="140" spans="1:6" ht="9.9499999999999993" customHeight="1" x14ac:dyDescent="0.2">
      <c r="A140" s="34" t="s">
        <v>276</v>
      </c>
      <c r="B140" s="22"/>
      <c r="C140" s="22"/>
      <c r="D140" s="22" t="s">
        <v>26</v>
      </c>
      <c r="E140" s="22">
        <v>2.0121E-2</v>
      </c>
      <c r="F140" s="22">
        <v>0.83079800000000004</v>
      </c>
    </row>
    <row r="141" spans="1:6" ht="9" customHeight="1" x14ac:dyDescent="0.2">
      <c r="A141" s="34" t="s">
        <v>166</v>
      </c>
      <c r="B141" s="22">
        <v>91.620793000000006</v>
      </c>
      <c r="C141" s="22">
        <v>0.45787499999999998</v>
      </c>
      <c r="D141" s="22">
        <v>0.11386</v>
      </c>
      <c r="E141" s="22">
        <v>0.15046999999999999</v>
      </c>
      <c r="F141" s="22">
        <v>0.21695300000000001</v>
      </c>
    </row>
    <row r="142" spans="1:6" ht="9" customHeight="1" x14ac:dyDescent="0.2">
      <c r="A142" s="34" t="s">
        <v>168</v>
      </c>
      <c r="B142" s="22">
        <v>17.5</v>
      </c>
      <c r="C142" s="22">
        <v>0.15437200000000001</v>
      </c>
      <c r="D142" s="22">
        <v>1.140965</v>
      </c>
      <c r="E142" s="22">
        <v>8.7482000000000004E-2</v>
      </c>
      <c r="F142" s="22">
        <v>0.216861</v>
      </c>
    </row>
    <row r="143" spans="1:6" ht="9" customHeight="1" x14ac:dyDescent="0.2">
      <c r="A143" s="34" t="s">
        <v>234</v>
      </c>
      <c r="B143" s="22" t="s">
        <v>26</v>
      </c>
      <c r="C143" s="22">
        <v>1.8966999999999998E-2</v>
      </c>
      <c r="D143" s="22">
        <v>1.9698E-2</v>
      </c>
      <c r="E143" s="22" t="s">
        <v>26</v>
      </c>
      <c r="F143" s="22">
        <v>18.147939999999998</v>
      </c>
    </row>
    <row r="144" spans="1:6" ht="9" customHeight="1" x14ac:dyDescent="0.2">
      <c r="A144" s="34" t="s">
        <v>167</v>
      </c>
      <c r="B144" s="22">
        <v>12.306394000000001</v>
      </c>
      <c r="C144" s="22">
        <v>4.8714279999999999</v>
      </c>
      <c r="D144" s="22">
        <v>3.9433470000000002</v>
      </c>
      <c r="E144" s="22">
        <v>6.7937500000000002</v>
      </c>
      <c r="F144" s="22">
        <v>3.1279160000000004</v>
      </c>
    </row>
    <row r="145" spans="1:6" ht="9" customHeight="1" x14ac:dyDescent="0.2">
      <c r="A145" s="34" t="s">
        <v>266</v>
      </c>
      <c r="B145" s="22">
        <v>0.351574</v>
      </c>
      <c r="C145" s="22">
        <v>0.52922000000000002</v>
      </c>
      <c r="D145" s="22">
        <v>3.0064039999999999</v>
      </c>
      <c r="E145" s="22" t="s">
        <v>26</v>
      </c>
      <c r="F145" s="22">
        <v>21.929235000000002</v>
      </c>
    </row>
    <row r="146" spans="1:6" ht="9" customHeight="1" x14ac:dyDescent="0.2">
      <c r="A146" s="34" t="s">
        <v>235</v>
      </c>
      <c r="B146" s="22" t="s">
        <v>26</v>
      </c>
      <c r="C146" s="22">
        <v>1.9879000000000001E-2</v>
      </c>
      <c r="D146" s="22" t="s">
        <v>26</v>
      </c>
      <c r="E146" s="22" t="s">
        <v>26</v>
      </c>
      <c r="F146" s="22">
        <v>0.404472</v>
      </c>
    </row>
    <row r="147" spans="1:6" s="48" customFormat="1" ht="9" hidden="1" customHeight="1" x14ac:dyDescent="0.2">
      <c r="A147" s="34" t="s">
        <v>258</v>
      </c>
      <c r="B147" s="22"/>
      <c r="C147" s="22" t="s">
        <v>26</v>
      </c>
      <c r="D147" s="22">
        <v>0.190552</v>
      </c>
      <c r="E147" s="22" t="s">
        <v>26</v>
      </c>
      <c r="F147" s="22" t="s">
        <v>26</v>
      </c>
    </row>
    <row r="148" spans="1:6" ht="9.9499999999999993" customHeight="1" x14ac:dyDescent="0.2">
      <c r="A148" s="32" t="s">
        <v>57</v>
      </c>
      <c r="B148" s="27">
        <v>11592999.550604999</v>
      </c>
      <c r="C148" s="27">
        <v>13268084.777123</v>
      </c>
      <c r="D148" s="27">
        <v>13969315.602136001</v>
      </c>
      <c r="E148" s="27">
        <f>E149+E153+E163+E172+E186+E191+E197</f>
        <v>14126048.4321448</v>
      </c>
      <c r="F148" s="27">
        <f>F149+F153+F163+F172+F186+F191+F197</f>
        <v>13971461.439505005</v>
      </c>
    </row>
    <row r="149" spans="1:6" ht="8.25" customHeight="1" x14ac:dyDescent="0.2">
      <c r="A149" s="33" t="s">
        <v>58</v>
      </c>
      <c r="B149" s="20">
        <v>7368459.0086200004</v>
      </c>
      <c r="C149" s="20">
        <v>8832301.9437090009</v>
      </c>
      <c r="D149" s="20">
        <v>9423727.7382059991</v>
      </c>
      <c r="E149" s="20">
        <f>SUM(E150:E152)</f>
        <v>9697014.2842699997</v>
      </c>
      <c r="F149" s="20">
        <f>SUM(F150:F152)</f>
        <v>9450327.6046250015</v>
      </c>
    </row>
    <row r="150" spans="1:6" ht="9" customHeight="1" x14ac:dyDescent="0.2">
      <c r="A150" s="34" t="s">
        <v>78</v>
      </c>
      <c r="B150" s="21">
        <v>5969235.555249</v>
      </c>
      <c r="C150" s="21">
        <v>7300985.800326</v>
      </c>
      <c r="D150" s="21">
        <v>7954722.1062580002</v>
      </c>
      <c r="E150" s="21">
        <v>8414617.7776159998</v>
      </c>
      <c r="F150" s="21">
        <v>8248159.0994890006</v>
      </c>
    </row>
    <row r="151" spans="1:6" ht="9" customHeight="1" x14ac:dyDescent="0.2">
      <c r="A151" s="34" t="s">
        <v>59</v>
      </c>
      <c r="B151" s="22">
        <v>1399110.2887039999</v>
      </c>
      <c r="C151" s="21">
        <v>1531193.433958</v>
      </c>
      <c r="D151" s="21">
        <v>1468896.8321380001</v>
      </c>
      <c r="E151" s="21">
        <v>1282259.3317490001</v>
      </c>
      <c r="F151" s="21">
        <v>1202044.983273</v>
      </c>
    </row>
    <row r="152" spans="1:6" ht="9" customHeight="1" x14ac:dyDescent="0.2">
      <c r="A152" s="34" t="s">
        <v>147</v>
      </c>
      <c r="B152" s="22">
        <v>113.16466699999999</v>
      </c>
      <c r="C152" s="21">
        <v>122.709425</v>
      </c>
      <c r="D152" s="21">
        <v>108.79980999999999</v>
      </c>
      <c r="E152" s="21">
        <v>137.174905</v>
      </c>
      <c r="F152" s="21">
        <v>123.521863</v>
      </c>
    </row>
    <row r="153" spans="1:6" ht="15.75" customHeight="1" x14ac:dyDescent="0.2">
      <c r="A153" s="38" t="s">
        <v>61</v>
      </c>
      <c r="B153" s="27">
        <v>966673.92328700004</v>
      </c>
      <c r="C153" s="27">
        <v>1025787.0803710001</v>
      </c>
      <c r="D153" s="27">
        <v>1186205.732107</v>
      </c>
      <c r="E153" s="27">
        <f>SUM(E154:E162)</f>
        <v>1303576.023571</v>
      </c>
      <c r="F153" s="27">
        <f>SUM(F154:F162)</f>
        <v>1400358.6304879999</v>
      </c>
    </row>
    <row r="154" spans="1:6" ht="9" customHeight="1" x14ac:dyDescent="0.2">
      <c r="A154" s="34" t="s">
        <v>282</v>
      </c>
      <c r="B154" s="22">
        <v>15.560711</v>
      </c>
      <c r="C154" s="22">
        <v>0.733595</v>
      </c>
      <c r="D154" s="22">
        <v>6.218852</v>
      </c>
      <c r="E154" s="22">
        <v>0.56379600000000007</v>
      </c>
      <c r="F154" s="22">
        <v>90.676168000000004</v>
      </c>
    </row>
    <row r="155" spans="1:6" ht="9" customHeight="1" x14ac:dyDescent="0.2">
      <c r="A155" s="34" t="s">
        <v>77</v>
      </c>
      <c r="B155" s="22">
        <v>3546.7013429999997</v>
      </c>
      <c r="C155" s="22">
        <v>4274.8158359999998</v>
      </c>
      <c r="D155" s="22">
        <v>7052.4085590000004</v>
      </c>
      <c r="E155" s="22">
        <v>7604.9569879999999</v>
      </c>
      <c r="F155" s="22">
        <v>14613.198026</v>
      </c>
    </row>
    <row r="156" spans="1:6" ht="9" customHeight="1" x14ac:dyDescent="0.2">
      <c r="A156" s="34" t="s">
        <v>62</v>
      </c>
      <c r="B156" s="22">
        <v>20576.47236</v>
      </c>
      <c r="C156" s="22">
        <v>26311.554228000001</v>
      </c>
      <c r="D156" s="22">
        <v>28593.819982999998</v>
      </c>
      <c r="E156" s="22">
        <v>40505.743044000003</v>
      </c>
      <c r="F156" s="22">
        <v>60088.967332999993</v>
      </c>
    </row>
    <row r="157" spans="1:6" ht="9" customHeight="1" x14ac:dyDescent="0.2">
      <c r="A157" s="34" t="s">
        <v>63</v>
      </c>
      <c r="B157" s="22">
        <v>204691.07746399997</v>
      </c>
      <c r="C157" s="22">
        <v>226177.76640400002</v>
      </c>
      <c r="D157" s="22">
        <v>191527.689602</v>
      </c>
      <c r="E157" s="22">
        <v>254755.82889599999</v>
      </c>
      <c r="F157" s="22">
        <v>223589.47514899998</v>
      </c>
    </row>
    <row r="158" spans="1:6" ht="9" customHeight="1" x14ac:dyDescent="0.2">
      <c r="A158" s="34" t="s">
        <v>64</v>
      </c>
      <c r="B158" s="22">
        <v>196568.36171700002</v>
      </c>
      <c r="C158" s="22">
        <v>196753.689706</v>
      </c>
      <c r="D158" s="22">
        <v>188554.23932600001</v>
      </c>
      <c r="E158" s="22">
        <v>161564.85131500001</v>
      </c>
      <c r="F158" s="22">
        <v>153279.48993799998</v>
      </c>
    </row>
    <row r="159" spans="1:6" ht="9" customHeight="1" x14ac:dyDescent="0.2">
      <c r="A159" s="34" t="s">
        <v>76</v>
      </c>
      <c r="B159" s="22">
        <v>214.735668</v>
      </c>
      <c r="C159" s="22">
        <v>215.054115</v>
      </c>
      <c r="D159" s="22">
        <v>347.37460999999996</v>
      </c>
      <c r="E159" s="22">
        <v>353.34030999999999</v>
      </c>
      <c r="F159" s="22">
        <v>741.393688</v>
      </c>
    </row>
    <row r="160" spans="1:6" ht="9" customHeight="1" x14ac:dyDescent="0.2">
      <c r="A160" s="34" t="s">
        <v>65</v>
      </c>
      <c r="B160" s="22">
        <v>48290.120306999997</v>
      </c>
      <c r="C160" s="22">
        <v>57627.009887</v>
      </c>
      <c r="D160" s="22">
        <v>55405.210456000001</v>
      </c>
      <c r="E160" s="22">
        <v>50740.362726000007</v>
      </c>
      <c r="F160" s="22">
        <v>58399.793148999997</v>
      </c>
    </row>
    <row r="161" spans="1:6" ht="9" customHeight="1" x14ac:dyDescent="0.2">
      <c r="A161" s="34" t="s">
        <v>66</v>
      </c>
      <c r="B161" s="22">
        <v>399604.23113999999</v>
      </c>
      <c r="C161" s="22">
        <v>409563.21873799997</v>
      </c>
      <c r="D161" s="22">
        <v>586719.62805099995</v>
      </c>
      <c r="E161" s="22">
        <v>542149.21634500008</v>
      </c>
      <c r="F161" s="22">
        <v>568607.53272599995</v>
      </c>
    </row>
    <row r="162" spans="1:6" ht="9" customHeight="1" x14ac:dyDescent="0.2">
      <c r="A162" s="34" t="s">
        <v>86</v>
      </c>
      <c r="B162" s="22">
        <v>93166.66257700001</v>
      </c>
      <c r="C162" s="22">
        <v>104863.23786200001</v>
      </c>
      <c r="D162" s="22">
        <v>127999.142668</v>
      </c>
      <c r="E162" s="22">
        <v>245901.16015099999</v>
      </c>
      <c r="F162" s="22">
        <v>320948.10431099997</v>
      </c>
    </row>
    <row r="163" spans="1:6" ht="18" x14ac:dyDescent="0.2">
      <c r="A163" s="38" t="s">
        <v>67</v>
      </c>
      <c r="B163" s="20">
        <v>603006.26540799986</v>
      </c>
      <c r="C163" s="27">
        <v>748667.90716099995</v>
      </c>
      <c r="D163" s="27">
        <v>741099.95816000004</v>
      </c>
      <c r="E163" s="27">
        <f>SUM(E164:E171)</f>
        <v>859231.45587099995</v>
      </c>
      <c r="F163" s="27">
        <f>SUM(F164:F171)</f>
        <v>971863.06657000002</v>
      </c>
    </row>
    <row r="164" spans="1:6" ht="9" customHeight="1" x14ac:dyDescent="0.2">
      <c r="A164" s="34" t="s">
        <v>185</v>
      </c>
      <c r="B164" s="21">
        <v>22.830795999999999</v>
      </c>
      <c r="C164" s="22">
        <v>49.822065000000002</v>
      </c>
      <c r="D164" s="22">
        <v>25.603062000000001</v>
      </c>
      <c r="E164" s="22">
        <v>10.864152000000001</v>
      </c>
      <c r="F164" s="22">
        <v>34.506150999999996</v>
      </c>
    </row>
    <row r="165" spans="1:6" ht="9" customHeight="1" x14ac:dyDescent="0.2">
      <c r="A165" s="34" t="s">
        <v>245</v>
      </c>
      <c r="B165" s="22">
        <v>7099.7610999999997</v>
      </c>
      <c r="C165" s="22">
        <v>9045.356597</v>
      </c>
      <c r="D165" s="22">
        <v>14259.623272999999</v>
      </c>
      <c r="E165" s="22">
        <v>22255.481984000002</v>
      </c>
      <c r="F165" s="22">
        <v>34312.829082999997</v>
      </c>
    </row>
    <row r="166" spans="1:6" ht="9" customHeight="1" x14ac:dyDescent="0.2">
      <c r="A166" s="34" t="s">
        <v>259</v>
      </c>
      <c r="B166" s="22"/>
      <c r="C166" s="22" t="s">
        <v>26</v>
      </c>
      <c r="D166" s="22">
        <v>0.536273</v>
      </c>
      <c r="E166" s="22">
        <v>32.526044999999996</v>
      </c>
      <c r="F166" s="22" t="s">
        <v>26</v>
      </c>
    </row>
    <row r="167" spans="1:6" ht="9" customHeight="1" x14ac:dyDescent="0.2">
      <c r="A167" s="34" t="s">
        <v>60</v>
      </c>
      <c r="B167" s="22">
        <v>554203.48869299993</v>
      </c>
      <c r="C167" s="21">
        <v>696608.27035599994</v>
      </c>
      <c r="D167" s="21">
        <v>679666.47921599995</v>
      </c>
      <c r="E167" s="21">
        <v>786754.71495000005</v>
      </c>
      <c r="F167" s="21">
        <v>883436.82142599998</v>
      </c>
    </row>
    <row r="168" spans="1:6" ht="9" customHeight="1" x14ac:dyDescent="0.2">
      <c r="A168" s="34" t="s">
        <v>236</v>
      </c>
      <c r="B168" s="22" t="s">
        <v>26</v>
      </c>
      <c r="C168" s="21">
        <v>2.2564000000000001E-2</v>
      </c>
      <c r="D168" s="21">
        <v>5.8178670000000006</v>
      </c>
      <c r="E168" s="21">
        <v>7.690000000000001E-2</v>
      </c>
      <c r="F168" s="22" t="s">
        <v>26</v>
      </c>
    </row>
    <row r="169" spans="1:6" ht="9" customHeight="1" x14ac:dyDescent="0.2">
      <c r="A169" s="34" t="s">
        <v>68</v>
      </c>
      <c r="B169" s="21">
        <v>26.268727999999999</v>
      </c>
      <c r="C169" s="21">
        <v>111.191783</v>
      </c>
      <c r="D169" s="21">
        <v>49.661773000000004</v>
      </c>
      <c r="E169" s="21">
        <v>148.50434099999998</v>
      </c>
      <c r="F169" s="21">
        <v>81.502910999999997</v>
      </c>
    </row>
    <row r="170" spans="1:6" ht="9" customHeight="1" x14ac:dyDescent="0.2">
      <c r="A170" s="34" t="s">
        <v>186</v>
      </c>
      <c r="B170" s="21">
        <v>32415.745788</v>
      </c>
      <c r="C170" s="21">
        <v>31688.346604999999</v>
      </c>
      <c r="D170" s="21">
        <v>31683.028964000001</v>
      </c>
      <c r="E170" s="21">
        <v>32848.280482000002</v>
      </c>
      <c r="F170" s="21">
        <v>31466.204032000001</v>
      </c>
    </row>
    <row r="171" spans="1:6" ht="9" customHeight="1" x14ac:dyDescent="0.2">
      <c r="A171" s="34" t="s">
        <v>69</v>
      </c>
      <c r="B171" s="21">
        <v>9238.170302999999</v>
      </c>
      <c r="C171" s="21">
        <v>11164.897191</v>
      </c>
      <c r="D171" s="21">
        <v>15409.207732000001</v>
      </c>
      <c r="E171" s="21">
        <v>17181.007017</v>
      </c>
      <c r="F171" s="21">
        <v>22531.202967000001</v>
      </c>
    </row>
    <row r="172" spans="1:6" ht="9" customHeight="1" x14ac:dyDescent="0.2">
      <c r="A172" s="38" t="s">
        <v>70</v>
      </c>
      <c r="B172" s="20">
        <v>114580.26546199998</v>
      </c>
      <c r="C172" s="20">
        <v>150305.395705</v>
      </c>
      <c r="D172" s="20">
        <v>150338.52758200001</v>
      </c>
      <c r="E172" s="20">
        <f>E173+E174+E175+E176+E184+E185</f>
        <v>192081.12976099999</v>
      </c>
      <c r="F172" s="20">
        <f>F173+F174+F175+F184+F185</f>
        <v>153248.93638500001</v>
      </c>
    </row>
    <row r="173" spans="1:6" ht="9" customHeight="1" x14ac:dyDescent="0.2">
      <c r="A173" s="34" t="s">
        <v>71</v>
      </c>
      <c r="B173" s="21">
        <v>39954.541912000001</v>
      </c>
      <c r="C173" s="21">
        <v>74561.316502000001</v>
      </c>
      <c r="D173" s="21">
        <v>120051.104891</v>
      </c>
      <c r="E173" s="21">
        <v>145913.28292699999</v>
      </c>
      <c r="F173" s="21">
        <v>118089.273619</v>
      </c>
    </row>
    <row r="174" spans="1:6" ht="9" customHeight="1" x14ac:dyDescent="0.2">
      <c r="A174" s="37" t="s">
        <v>246</v>
      </c>
      <c r="B174" s="21">
        <v>45884.647141999994</v>
      </c>
      <c r="C174" s="21">
        <v>43167.334622000002</v>
      </c>
      <c r="D174" s="21">
        <v>1600.7247990000001</v>
      </c>
      <c r="E174" s="21">
        <v>1257.322999</v>
      </c>
      <c r="F174" s="21">
        <v>299.89322100000004</v>
      </c>
    </row>
    <row r="175" spans="1:6" ht="9" customHeight="1" x14ac:dyDescent="0.2">
      <c r="A175" s="37" t="s">
        <v>148</v>
      </c>
      <c r="B175" s="21">
        <v>7469.2548370000004</v>
      </c>
      <c r="C175" s="21">
        <v>12913.206414999999</v>
      </c>
      <c r="D175" s="21">
        <v>9632.6122139999989</v>
      </c>
      <c r="E175" s="21">
        <v>13778.988671000001</v>
      </c>
      <c r="F175" s="21">
        <v>16970.523539000002</v>
      </c>
    </row>
    <row r="176" spans="1:6" ht="9" customHeight="1" x14ac:dyDescent="0.2">
      <c r="A176" s="35" t="s">
        <v>72</v>
      </c>
      <c r="B176" s="24">
        <v>3.0000000000000001E-3</v>
      </c>
      <c r="C176" s="24">
        <v>0.117423</v>
      </c>
      <c r="D176" s="44">
        <v>0.53640999999999994</v>
      </c>
      <c r="E176" s="44">
        <v>1.4999999999999999E-2</v>
      </c>
      <c r="F176" s="44" t="s">
        <v>26</v>
      </c>
    </row>
    <row r="177" spans="1:6" ht="9.9499999999999993" customHeight="1" x14ac:dyDescent="0.2">
      <c r="A177" s="12"/>
      <c r="B177" s="16"/>
      <c r="C177" s="7"/>
      <c r="D177" s="18"/>
      <c r="E177" s="18"/>
      <c r="F177" s="18" t="s">
        <v>126</v>
      </c>
    </row>
    <row r="178" spans="1:6" ht="15.75" x14ac:dyDescent="0.25">
      <c r="A178" s="1" t="s">
        <v>280</v>
      </c>
      <c r="B178" s="2"/>
      <c r="C178" s="2"/>
      <c r="D178" s="2"/>
      <c r="E178" s="2"/>
      <c r="F178" s="2"/>
    </row>
    <row r="179" spans="1:6" ht="12.75" customHeight="1" x14ac:dyDescent="0.25">
      <c r="A179" s="28" t="s">
        <v>287</v>
      </c>
    </row>
    <row r="180" spans="1:6" ht="2.25" customHeight="1" x14ac:dyDescent="0.25">
      <c r="A180" s="5"/>
    </row>
    <row r="181" spans="1:6" ht="11.1" customHeight="1" x14ac:dyDescent="0.2">
      <c r="A181" s="29" t="s">
        <v>124</v>
      </c>
      <c r="B181" s="64" t="s">
        <v>252</v>
      </c>
      <c r="C181" s="61" t="s">
        <v>263</v>
      </c>
      <c r="D181" s="58" t="s">
        <v>264</v>
      </c>
      <c r="E181" s="58">
        <v>2014</v>
      </c>
      <c r="F181" s="58" t="s">
        <v>281</v>
      </c>
    </row>
    <row r="182" spans="1:6" ht="11.1" customHeight="1" x14ac:dyDescent="0.2">
      <c r="A182" s="30" t="s">
        <v>123</v>
      </c>
      <c r="B182" s="59"/>
      <c r="C182" s="62"/>
      <c r="D182" s="59"/>
      <c r="E182" s="59"/>
      <c r="F182" s="59"/>
    </row>
    <row r="183" spans="1:6" ht="9.75" customHeight="1" x14ac:dyDescent="0.2">
      <c r="A183" s="31" t="s">
        <v>120</v>
      </c>
      <c r="B183" s="63"/>
      <c r="C183" s="63"/>
      <c r="D183" s="60"/>
      <c r="E183" s="60"/>
      <c r="F183" s="60"/>
    </row>
    <row r="184" spans="1:6" ht="11.25" customHeight="1" x14ac:dyDescent="0.2">
      <c r="A184" s="34" t="s">
        <v>149</v>
      </c>
      <c r="B184" s="21">
        <v>1.3005000000000001E-2</v>
      </c>
      <c r="C184" s="21">
        <v>155.683795</v>
      </c>
      <c r="D184" s="47">
        <v>37.563540000000003</v>
      </c>
      <c r="E184" s="47">
        <v>185.251261</v>
      </c>
      <c r="F184" s="47">
        <v>2245.7179430000001</v>
      </c>
    </row>
    <row r="185" spans="1:6" ht="9" customHeight="1" x14ac:dyDescent="0.2">
      <c r="A185" s="34" t="s">
        <v>73</v>
      </c>
      <c r="B185" s="21">
        <v>21271.805565999999</v>
      </c>
      <c r="C185" s="21">
        <v>19507.736947999998</v>
      </c>
      <c r="D185" s="21">
        <v>19015.985728</v>
      </c>
      <c r="E185" s="21">
        <v>30946.268903</v>
      </c>
      <c r="F185" s="21">
        <v>15643.528063</v>
      </c>
    </row>
    <row r="186" spans="1:6" ht="17.25" customHeight="1" x14ac:dyDescent="0.2">
      <c r="A186" s="38" t="s">
        <v>213</v>
      </c>
      <c r="B186" s="26">
        <v>37242.225021999999</v>
      </c>
      <c r="C186" s="26">
        <v>78055.125736999995</v>
      </c>
      <c r="D186" s="26">
        <v>16294.254362</v>
      </c>
      <c r="E186" s="26">
        <f>SUM(E187:E190)</f>
        <v>9875.4598850000002</v>
      </c>
      <c r="F186" s="26">
        <f>SUM(F187:F190)</f>
        <v>7822.8709600000002</v>
      </c>
    </row>
    <row r="187" spans="1:6" s="48" customFormat="1" ht="9" hidden="1" customHeight="1" x14ac:dyDescent="0.2">
      <c r="A187" s="34" t="s">
        <v>187</v>
      </c>
      <c r="B187" s="22">
        <v>1.4881999999999999E-2</v>
      </c>
      <c r="C187" s="22">
        <v>77.572100999999989</v>
      </c>
      <c r="D187" s="22">
        <v>0.77276099999999992</v>
      </c>
      <c r="E187" s="22" t="s">
        <v>26</v>
      </c>
      <c r="F187" s="22" t="s">
        <v>26</v>
      </c>
    </row>
    <row r="188" spans="1:6" ht="9" customHeight="1" x14ac:dyDescent="0.2">
      <c r="A188" s="34" t="s">
        <v>81</v>
      </c>
      <c r="B188" s="22">
        <v>108.310671</v>
      </c>
      <c r="C188" s="22">
        <v>8788.4232510000002</v>
      </c>
      <c r="D188" s="22">
        <v>4441.0585860000001</v>
      </c>
      <c r="E188" s="22">
        <v>5158.5009300000002</v>
      </c>
      <c r="F188" s="22">
        <v>3179.8704170000001</v>
      </c>
    </row>
    <row r="189" spans="1:6" ht="9" customHeight="1" x14ac:dyDescent="0.2">
      <c r="A189" s="34" t="s">
        <v>131</v>
      </c>
      <c r="B189" s="21">
        <v>29.427887999999999</v>
      </c>
      <c r="C189" s="21">
        <v>55.248725</v>
      </c>
      <c r="D189" s="21">
        <v>34.582996000000001</v>
      </c>
      <c r="E189" s="21">
        <v>31.318332999999999</v>
      </c>
      <c r="F189" s="21">
        <v>56.986162999999998</v>
      </c>
    </row>
    <row r="190" spans="1:6" ht="9" customHeight="1" x14ac:dyDescent="0.2">
      <c r="A190" s="34" t="s">
        <v>118</v>
      </c>
      <c r="B190" s="22">
        <v>37104.471580999998</v>
      </c>
      <c r="C190" s="22">
        <v>69133.881659999999</v>
      </c>
      <c r="D190" s="22">
        <v>11817.840018999999</v>
      </c>
      <c r="E190" s="22">
        <v>4685.6406220000008</v>
      </c>
      <c r="F190" s="22">
        <v>4586.0143799999996</v>
      </c>
    </row>
    <row r="191" spans="1:6" ht="8.25" customHeight="1" x14ac:dyDescent="0.2">
      <c r="A191" s="38" t="s">
        <v>189</v>
      </c>
      <c r="B191" s="26">
        <v>467965.22708500002</v>
      </c>
      <c r="C191" s="26">
        <v>295846.49172699999</v>
      </c>
      <c r="D191" s="26">
        <v>296063.01289700001</v>
      </c>
      <c r="E191" s="26">
        <f>SUM(E192:E196)</f>
        <v>278575.37019099999</v>
      </c>
      <c r="F191" s="26">
        <f>SUM(F192:F196)</f>
        <v>287748.42794900003</v>
      </c>
    </row>
    <row r="192" spans="1:6" ht="9" customHeight="1" x14ac:dyDescent="0.2">
      <c r="A192" s="34" t="s">
        <v>247</v>
      </c>
      <c r="B192" s="21">
        <v>559.97181</v>
      </c>
      <c r="C192" s="21">
        <v>1457.3442320000001</v>
      </c>
      <c r="D192" s="21">
        <v>591.98466899999994</v>
      </c>
      <c r="E192" s="21">
        <v>166.37154100000001</v>
      </c>
      <c r="F192" s="21">
        <v>155.16152</v>
      </c>
    </row>
    <row r="193" spans="1:6" ht="9" customHeight="1" x14ac:dyDescent="0.2">
      <c r="A193" s="34" t="s">
        <v>226</v>
      </c>
      <c r="B193" s="22">
        <v>155.19542100000001</v>
      </c>
      <c r="C193" s="22">
        <v>2.9484599999999999</v>
      </c>
      <c r="D193" s="22">
        <v>7.1031000000000011E-2</v>
      </c>
      <c r="E193" s="22" t="s">
        <v>26</v>
      </c>
      <c r="F193" s="22">
        <v>1.9980000000000001E-2</v>
      </c>
    </row>
    <row r="194" spans="1:6" ht="9" customHeight="1" x14ac:dyDescent="0.2">
      <c r="A194" s="34" t="s">
        <v>117</v>
      </c>
      <c r="B194" s="21">
        <v>467038.17538700002</v>
      </c>
      <c r="C194" s="21">
        <v>293481.48003799998</v>
      </c>
      <c r="D194" s="21">
        <v>295215.73468499997</v>
      </c>
      <c r="E194" s="21">
        <v>278334.10345200001</v>
      </c>
      <c r="F194" s="21">
        <v>287593.24507</v>
      </c>
    </row>
    <row r="195" spans="1:6" ht="9" customHeight="1" x14ac:dyDescent="0.2">
      <c r="A195" s="34" t="s">
        <v>227</v>
      </c>
      <c r="B195" s="21">
        <v>2.4483000000000001E-2</v>
      </c>
      <c r="C195" s="21">
        <v>5.8534999999999997E-2</v>
      </c>
      <c r="D195" s="21">
        <v>0.22001200000000001</v>
      </c>
      <c r="E195" s="21">
        <v>0.27326799999999996</v>
      </c>
      <c r="F195" s="21">
        <v>1.379E-3</v>
      </c>
    </row>
    <row r="196" spans="1:6" ht="9" customHeight="1" x14ac:dyDescent="0.2">
      <c r="A196" s="34" t="s">
        <v>188</v>
      </c>
      <c r="B196" s="21">
        <v>211.859984</v>
      </c>
      <c r="C196" s="21">
        <v>904.66046200000005</v>
      </c>
      <c r="D196" s="21">
        <v>255.0025</v>
      </c>
      <c r="E196" s="21">
        <v>74.621929999999992</v>
      </c>
      <c r="F196" s="22" t="s">
        <v>26</v>
      </c>
    </row>
    <row r="197" spans="1:6" ht="9.75" customHeight="1" x14ac:dyDescent="0.2">
      <c r="A197" s="33" t="s">
        <v>74</v>
      </c>
      <c r="B197" s="20">
        <v>2035072.6357210001</v>
      </c>
      <c r="C197" s="20">
        <v>2137120.8327130005</v>
      </c>
      <c r="D197" s="20">
        <v>2155586.3788220002</v>
      </c>
      <c r="E197" s="20">
        <f>SUM(E198:E216)</f>
        <v>1785694.7085958004</v>
      </c>
      <c r="F197" s="20">
        <f>SUM(F198:F216)</f>
        <v>1700091.9025280003</v>
      </c>
    </row>
    <row r="198" spans="1:6" ht="9" customHeight="1" x14ac:dyDescent="0.2">
      <c r="A198" s="34" t="s">
        <v>75</v>
      </c>
      <c r="B198" s="22">
        <v>1.253965</v>
      </c>
      <c r="C198" s="22">
        <v>12.281962999999999</v>
      </c>
      <c r="D198" s="22">
        <v>8.9622620000000008</v>
      </c>
      <c r="E198" s="22">
        <v>37.019794000000005</v>
      </c>
      <c r="F198" s="22">
        <v>122.171031</v>
      </c>
    </row>
    <row r="199" spans="1:6" ht="8.4499999999999993" customHeight="1" x14ac:dyDescent="0.2">
      <c r="A199" s="34" t="s">
        <v>169</v>
      </c>
      <c r="B199" s="21">
        <v>1491.7915579999999</v>
      </c>
      <c r="C199" s="21">
        <v>2250.0364709999999</v>
      </c>
      <c r="D199" s="21">
        <v>498.65006599999998</v>
      </c>
      <c r="E199" s="21">
        <v>530.15883999999994</v>
      </c>
      <c r="F199" s="21">
        <v>280.841363</v>
      </c>
    </row>
    <row r="200" spans="1:6" ht="8.4499999999999993" customHeight="1" x14ac:dyDescent="0.2">
      <c r="A200" s="34" t="s">
        <v>190</v>
      </c>
      <c r="B200" s="21">
        <v>14787.189124</v>
      </c>
      <c r="C200" s="21">
        <v>18915.852668000003</v>
      </c>
      <c r="D200" s="21">
        <v>17677.493611999998</v>
      </c>
      <c r="E200" s="21">
        <v>15556.067223</v>
      </c>
      <c r="F200" s="21">
        <v>14885.52009</v>
      </c>
    </row>
    <row r="201" spans="1:6" ht="8.4499999999999993" customHeight="1" x14ac:dyDescent="0.2">
      <c r="A201" s="34" t="s">
        <v>237</v>
      </c>
      <c r="B201" s="22" t="s">
        <v>26</v>
      </c>
      <c r="C201" s="21">
        <v>4.4474E-2</v>
      </c>
      <c r="D201" s="21">
        <v>1.8440000000000002E-2</v>
      </c>
      <c r="E201" s="21">
        <v>0.31031999999999998</v>
      </c>
      <c r="F201" s="21">
        <v>7.59</v>
      </c>
    </row>
    <row r="202" spans="1:6" ht="8.4499999999999993" customHeight="1" x14ac:dyDescent="0.2">
      <c r="A202" s="34" t="s">
        <v>150</v>
      </c>
      <c r="B202" s="21">
        <v>821.429846</v>
      </c>
      <c r="C202" s="21">
        <v>1660.1715530000001</v>
      </c>
      <c r="D202" s="21">
        <v>1356.751084</v>
      </c>
      <c r="E202" s="21">
        <v>381.29371800000001</v>
      </c>
      <c r="F202" s="21">
        <v>1809.2594140000001</v>
      </c>
    </row>
    <row r="203" spans="1:6" ht="8.4499999999999993" customHeight="1" x14ac:dyDescent="0.2">
      <c r="A203" s="34" t="s">
        <v>82</v>
      </c>
      <c r="B203" s="21">
        <v>53941.482923000003</v>
      </c>
      <c r="C203" s="21">
        <v>59444.317897000001</v>
      </c>
      <c r="D203" s="21">
        <v>63913.228739999999</v>
      </c>
      <c r="E203" s="21">
        <v>59536.970287000004</v>
      </c>
      <c r="F203" s="21">
        <v>77612.825709000012</v>
      </c>
    </row>
    <row r="204" spans="1:6" ht="8.4499999999999993" customHeight="1" x14ac:dyDescent="0.2">
      <c r="A204" s="34" t="s">
        <v>83</v>
      </c>
      <c r="B204" s="21">
        <v>1217871.1950699999</v>
      </c>
      <c r="C204" s="21">
        <v>1383181.803235</v>
      </c>
      <c r="D204" s="21">
        <v>1331245.1565159999</v>
      </c>
      <c r="E204" s="21">
        <v>1028361.1532439999</v>
      </c>
      <c r="F204" s="21">
        <v>1005308.327819</v>
      </c>
    </row>
    <row r="205" spans="1:6" ht="8.4499999999999993" customHeight="1" x14ac:dyDescent="0.2">
      <c r="A205" s="34" t="s">
        <v>84</v>
      </c>
      <c r="B205" s="21">
        <v>890.34320200000002</v>
      </c>
      <c r="C205" s="21">
        <v>1391.3473999999999</v>
      </c>
      <c r="D205" s="21">
        <v>825.8792269999999</v>
      </c>
      <c r="E205" s="21">
        <v>2092.320107</v>
      </c>
      <c r="F205" s="21">
        <v>2260.1494559999996</v>
      </c>
    </row>
    <row r="206" spans="1:6" ht="8.4499999999999993" customHeight="1" x14ac:dyDescent="0.2">
      <c r="A206" s="34" t="s">
        <v>191</v>
      </c>
      <c r="B206" s="21">
        <v>581.87998899999991</v>
      </c>
      <c r="C206" s="21">
        <v>124.70341000000001</v>
      </c>
      <c r="D206" s="21">
        <v>95.684026000000003</v>
      </c>
      <c r="E206" s="21">
        <v>112.173625</v>
      </c>
      <c r="F206" s="21">
        <v>269.13076100000001</v>
      </c>
    </row>
    <row r="207" spans="1:6" ht="8.4499999999999993" customHeight="1" x14ac:dyDescent="0.2">
      <c r="A207" s="34" t="s">
        <v>192</v>
      </c>
      <c r="B207" s="21">
        <v>109.60789</v>
      </c>
      <c r="C207" s="21">
        <v>763.36709299999995</v>
      </c>
      <c r="D207" s="21">
        <v>594.91934500000002</v>
      </c>
      <c r="E207" s="21">
        <v>180.99122599999998</v>
      </c>
      <c r="F207" s="21">
        <v>9.1004000000000005</v>
      </c>
    </row>
    <row r="208" spans="1:6" ht="8.4499999999999993" customHeight="1" x14ac:dyDescent="0.2">
      <c r="A208" s="34" t="s">
        <v>85</v>
      </c>
      <c r="B208" s="21">
        <v>1.00058</v>
      </c>
      <c r="C208" s="21">
        <v>0.10695199999999999</v>
      </c>
      <c r="D208" s="21">
        <v>11.721564000000001</v>
      </c>
      <c r="E208" s="21">
        <v>4.0797170000000005</v>
      </c>
      <c r="F208" s="21">
        <v>105.387157</v>
      </c>
    </row>
    <row r="209" spans="1:6" ht="8.4499999999999993" customHeight="1" x14ac:dyDescent="0.2">
      <c r="A209" s="34" t="s">
        <v>193</v>
      </c>
      <c r="B209" s="21">
        <v>208.24952199999998</v>
      </c>
      <c r="C209" s="21">
        <v>23.653063999999997</v>
      </c>
      <c r="D209" s="21">
        <v>8.4913819999999998</v>
      </c>
      <c r="E209" s="21">
        <v>1.2957689999999999</v>
      </c>
      <c r="F209" s="21">
        <v>6.5949330000000002</v>
      </c>
    </row>
    <row r="210" spans="1:6" ht="8.4499999999999993" customHeight="1" x14ac:dyDescent="0.2">
      <c r="A210" s="34" t="s">
        <v>79</v>
      </c>
      <c r="B210" s="21">
        <v>424346.61735700001</v>
      </c>
      <c r="C210" s="21">
        <v>440529.32827999996</v>
      </c>
      <c r="D210" s="21">
        <v>427314.37573000003</v>
      </c>
      <c r="E210" s="21">
        <v>407299.359421</v>
      </c>
      <c r="F210" s="21">
        <v>383078.18276599998</v>
      </c>
    </row>
    <row r="211" spans="1:6" ht="8.25" customHeight="1" x14ac:dyDescent="0.2">
      <c r="A211" s="34" t="s">
        <v>217</v>
      </c>
      <c r="B211" s="22">
        <v>0.151194</v>
      </c>
      <c r="C211" s="22" t="s">
        <v>26</v>
      </c>
      <c r="D211" s="22">
        <v>1.061698</v>
      </c>
      <c r="E211" s="22">
        <v>1.003344</v>
      </c>
      <c r="F211" s="22">
        <v>19.504089</v>
      </c>
    </row>
    <row r="212" spans="1:6" s="48" customFormat="1" ht="8.4499999999999993" customHeight="1" x14ac:dyDescent="0.2">
      <c r="A212" s="34" t="s">
        <v>248</v>
      </c>
      <c r="B212" s="21">
        <v>8.9779999999999999E-2</v>
      </c>
      <c r="C212" s="21">
        <v>2.2004000000000003E-2</v>
      </c>
      <c r="D212" s="21">
        <v>6.5575999999999995E-2</v>
      </c>
      <c r="E212" s="21">
        <v>1.1800000000000002E-5</v>
      </c>
      <c r="F212" s="22" t="s">
        <v>26</v>
      </c>
    </row>
    <row r="213" spans="1:6" ht="8.4499999999999993" customHeight="1" x14ac:dyDescent="0.2">
      <c r="A213" s="34" t="s">
        <v>194</v>
      </c>
      <c r="B213" s="21">
        <v>0.92517300000000002</v>
      </c>
      <c r="C213" s="21">
        <v>0.27657199999999998</v>
      </c>
      <c r="D213" s="21">
        <v>0.107295</v>
      </c>
      <c r="E213" s="21">
        <v>5.9301E-2</v>
      </c>
      <c r="F213" s="21">
        <v>2.2626729999999999</v>
      </c>
    </row>
    <row r="214" spans="1:6" ht="8.4499999999999993" customHeight="1" x14ac:dyDescent="0.2">
      <c r="A214" s="34" t="s">
        <v>151</v>
      </c>
      <c r="B214" s="21">
        <v>320019.35231699998</v>
      </c>
      <c r="C214" s="21">
        <v>228822.95858800001</v>
      </c>
      <c r="D214" s="21">
        <v>312032.62375899998</v>
      </c>
      <c r="E214" s="21">
        <v>271599.79605499998</v>
      </c>
      <c r="F214" s="21">
        <v>214302.150547</v>
      </c>
    </row>
    <row r="215" spans="1:6" ht="8.4499999999999993" customHeight="1" x14ac:dyDescent="0.2">
      <c r="A215" s="34" t="s">
        <v>277</v>
      </c>
      <c r="B215" s="21"/>
      <c r="C215" s="21"/>
      <c r="D215" s="22" t="s">
        <v>26</v>
      </c>
      <c r="E215" s="22">
        <v>0.65659299999999998</v>
      </c>
      <c r="F215" s="22">
        <v>12.90432</v>
      </c>
    </row>
    <row r="216" spans="1:6" s="48" customFormat="1" ht="8.4499999999999993" hidden="1" customHeight="1" x14ac:dyDescent="0.2">
      <c r="A216" s="34" t="s">
        <v>201</v>
      </c>
      <c r="B216" s="22">
        <v>7.6230999999999993E-2</v>
      </c>
      <c r="C216" s="21">
        <v>0.56108900000000006</v>
      </c>
      <c r="D216" s="21">
        <v>1.1884999999999999</v>
      </c>
      <c r="E216" s="22" t="s">
        <v>26</v>
      </c>
      <c r="F216" s="22" t="s">
        <v>26</v>
      </c>
    </row>
    <row r="217" spans="1:6" ht="10.5" customHeight="1" x14ac:dyDescent="0.2">
      <c r="A217" s="32" t="s">
        <v>87</v>
      </c>
      <c r="B217" s="20">
        <v>4055316.6197960004</v>
      </c>
      <c r="C217" s="20">
        <v>4901809.269204</v>
      </c>
      <c r="D217" s="20">
        <v>5097821.114821</v>
      </c>
      <c r="E217" s="20">
        <f>E218+E254+E259</f>
        <v>4906396.3162449999</v>
      </c>
      <c r="F217" s="20">
        <f>F218+F254+F259</f>
        <v>4436818.2867630003</v>
      </c>
    </row>
    <row r="218" spans="1:6" ht="8.25" customHeight="1" x14ac:dyDescent="0.2">
      <c r="A218" s="38" t="s">
        <v>91</v>
      </c>
      <c r="B218" s="20">
        <v>3889754.4901350006</v>
      </c>
      <c r="C218" s="20">
        <v>4735005.5515139997</v>
      </c>
      <c r="D218" s="20">
        <v>4918839.1531479992</v>
      </c>
      <c r="E218" s="20">
        <v>4683153.9471380003</v>
      </c>
      <c r="F218" s="20">
        <v>4237540.7972200001</v>
      </c>
    </row>
    <row r="219" spans="1:6" ht="9" customHeight="1" x14ac:dyDescent="0.2">
      <c r="A219" s="34" t="s">
        <v>92</v>
      </c>
      <c r="B219" s="21">
        <v>1076471.320599</v>
      </c>
      <c r="C219" s="22">
        <v>1304230.2407239999</v>
      </c>
      <c r="D219" s="22">
        <v>1325406.058218</v>
      </c>
      <c r="E219" s="22">
        <v>1413586.3921649999</v>
      </c>
      <c r="F219" s="22">
        <v>1061281.571129</v>
      </c>
    </row>
    <row r="220" spans="1:6" ht="9" customHeight="1" x14ac:dyDescent="0.2">
      <c r="A220" s="34" t="s">
        <v>93</v>
      </c>
      <c r="B220" s="21">
        <v>82395.720126</v>
      </c>
      <c r="C220" s="22">
        <v>152371.37589600001</v>
      </c>
      <c r="D220" s="22">
        <v>140021.21405099999</v>
      </c>
      <c r="E220" s="22">
        <v>124371.02327400001</v>
      </c>
      <c r="F220" s="22">
        <v>115763.243955</v>
      </c>
    </row>
    <row r="221" spans="1:6" ht="9" customHeight="1" x14ac:dyDescent="0.2">
      <c r="A221" s="34" t="s">
        <v>195</v>
      </c>
      <c r="B221" s="21">
        <v>219334.00443299999</v>
      </c>
      <c r="C221" s="22">
        <v>206736.514823</v>
      </c>
      <c r="D221" s="22">
        <v>250841.25757300001</v>
      </c>
      <c r="E221" s="22">
        <v>262773.34614500002</v>
      </c>
      <c r="F221" s="22">
        <v>174255.135748</v>
      </c>
    </row>
    <row r="222" spans="1:6" ht="9" customHeight="1" x14ac:dyDescent="0.2">
      <c r="A222" s="34" t="s">
        <v>107</v>
      </c>
      <c r="B222" s="21">
        <v>6136.6424579999994</v>
      </c>
      <c r="C222" s="22">
        <v>6792.2209359999997</v>
      </c>
      <c r="D222" s="22">
        <v>15249.852184000001</v>
      </c>
      <c r="E222" s="22">
        <v>8261.7531309999995</v>
      </c>
      <c r="F222" s="22">
        <v>6929.2825480000001</v>
      </c>
    </row>
    <row r="223" spans="1:6" ht="9" customHeight="1" x14ac:dyDescent="0.2">
      <c r="A223" s="34" t="s">
        <v>80</v>
      </c>
      <c r="B223" s="21">
        <v>1296.0129730000001</v>
      </c>
      <c r="C223" s="22">
        <v>494.39333099999999</v>
      </c>
      <c r="D223" s="22">
        <v>11.879271000000001</v>
      </c>
      <c r="E223" s="22">
        <v>19.333321999999999</v>
      </c>
      <c r="F223" s="22">
        <v>89.989305999999999</v>
      </c>
    </row>
    <row r="224" spans="1:6" s="48" customFormat="1" ht="9" customHeight="1" x14ac:dyDescent="0.2">
      <c r="A224" s="34" t="s">
        <v>108</v>
      </c>
      <c r="B224" s="21"/>
      <c r="C224" s="22" t="s">
        <v>26</v>
      </c>
      <c r="D224" s="22">
        <v>1869.1458379999999</v>
      </c>
      <c r="E224" s="22">
        <v>5202.4591569999993</v>
      </c>
      <c r="F224" s="22">
        <v>1523.9057970000001</v>
      </c>
    </row>
    <row r="225" spans="1:6" ht="9" customHeight="1" x14ac:dyDescent="0.2">
      <c r="A225" s="34" t="s">
        <v>94</v>
      </c>
      <c r="B225" s="21">
        <v>47920.865435</v>
      </c>
      <c r="C225" s="22">
        <v>61298.964468999999</v>
      </c>
      <c r="D225" s="22">
        <v>101118.78286799999</v>
      </c>
      <c r="E225" s="22">
        <v>67722.090077000001</v>
      </c>
      <c r="F225" s="22">
        <v>140261.439774</v>
      </c>
    </row>
    <row r="226" spans="1:6" ht="9" customHeight="1" x14ac:dyDescent="0.2">
      <c r="A226" s="34" t="s">
        <v>109</v>
      </c>
      <c r="B226" s="21">
        <v>6624.5940460000002</v>
      </c>
      <c r="C226" s="22">
        <v>12409.246560000001</v>
      </c>
      <c r="D226" s="22">
        <v>12900.087229000001</v>
      </c>
      <c r="E226" s="22">
        <v>14350.530941999999</v>
      </c>
      <c r="F226" s="22">
        <v>16287.082187</v>
      </c>
    </row>
    <row r="227" spans="1:6" ht="9" customHeight="1" x14ac:dyDescent="0.2">
      <c r="A227" s="34" t="s">
        <v>110</v>
      </c>
      <c r="B227" s="21">
        <v>3321.844149</v>
      </c>
      <c r="C227" s="22">
        <v>4316.0297920000003</v>
      </c>
      <c r="D227" s="22">
        <v>6362.3597719999998</v>
      </c>
      <c r="E227" s="22">
        <v>9055.7087310000006</v>
      </c>
      <c r="F227" s="22">
        <v>6131.9550810000001</v>
      </c>
    </row>
    <row r="228" spans="1:6" ht="9" customHeight="1" x14ac:dyDescent="0.2">
      <c r="A228" s="34" t="s">
        <v>196</v>
      </c>
      <c r="B228" s="21">
        <v>527226.22585000005</v>
      </c>
      <c r="C228" s="22">
        <v>750894.40887000004</v>
      </c>
      <c r="D228" s="22">
        <v>823057.84901100001</v>
      </c>
      <c r="E228" s="22">
        <v>712368.71464400005</v>
      </c>
      <c r="F228" s="22">
        <v>660141.42453399999</v>
      </c>
    </row>
    <row r="229" spans="1:6" ht="9" customHeight="1" x14ac:dyDescent="0.2">
      <c r="A229" s="34" t="s">
        <v>111</v>
      </c>
      <c r="B229" s="21">
        <v>1395.917085</v>
      </c>
      <c r="C229" s="22">
        <v>6657.6757479999997</v>
      </c>
      <c r="D229" s="22">
        <v>2643.9729509999997</v>
      </c>
      <c r="E229" s="22">
        <v>1868.4968470000001</v>
      </c>
      <c r="F229" s="22">
        <v>2472.0901830000003</v>
      </c>
    </row>
    <row r="230" spans="1:6" ht="9" customHeight="1" x14ac:dyDescent="0.2">
      <c r="A230" s="34" t="s">
        <v>95</v>
      </c>
      <c r="B230" s="21">
        <v>134363.54479699998</v>
      </c>
      <c r="C230" s="22">
        <v>141765.11548100002</v>
      </c>
      <c r="D230" s="22">
        <v>161703.63631799998</v>
      </c>
      <c r="E230" s="22">
        <v>124843.619405</v>
      </c>
      <c r="F230" s="22">
        <v>97674.278545000008</v>
      </c>
    </row>
    <row r="231" spans="1:6" ht="9" customHeight="1" x14ac:dyDescent="0.2">
      <c r="A231" s="34" t="s">
        <v>96</v>
      </c>
      <c r="B231" s="21">
        <v>286552.58650700003</v>
      </c>
      <c r="C231" s="22">
        <v>334745.41093000001</v>
      </c>
      <c r="D231" s="22">
        <v>354372.94370399998</v>
      </c>
      <c r="E231" s="22">
        <v>329808.59773500002</v>
      </c>
      <c r="F231" s="22">
        <v>346395.91091399995</v>
      </c>
    </row>
    <row r="232" spans="1:6" ht="9" customHeight="1" x14ac:dyDescent="0.2">
      <c r="A232" s="34" t="s">
        <v>97</v>
      </c>
      <c r="B232" s="21">
        <v>7064.8579149999996</v>
      </c>
      <c r="C232" s="22">
        <v>8166.5002770000001</v>
      </c>
      <c r="D232" s="22">
        <v>12469.500153999999</v>
      </c>
      <c r="E232" s="22">
        <v>16038.610654</v>
      </c>
      <c r="F232" s="22">
        <v>20949.946097</v>
      </c>
    </row>
    <row r="233" spans="1:6" ht="9" customHeight="1" x14ac:dyDescent="0.2">
      <c r="A233" s="34" t="s">
        <v>197</v>
      </c>
      <c r="B233" s="21">
        <v>17475.945786</v>
      </c>
      <c r="C233" s="22">
        <v>22938.760162999999</v>
      </c>
      <c r="D233" s="22">
        <v>43666.769541000001</v>
      </c>
      <c r="E233" s="22">
        <v>31825.389811999998</v>
      </c>
      <c r="F233" s="22">
        <v>48645.046747</v>
      </c>
    </row>
    <row r="234" spans="1:6" ht="9" customHeight="1" x14ac:dyDescent="0.2">
      <c r="A234" s="34" t="s">
        <v>98</v>
      </c>
      <c r="B234" s="21">
        <v>34500.463957</v>
      </c>
      <c r="C234" s="22">
        <v>47558.742753999999</v>
      </c>
      <c r="D234" s="22">
        <v>56007.532545999995</v>
      </c>
      <c r="E234" s="22">
        <v>58387.734009</v>
      </c>
      <c r="F234" s="22">
        <v>51160.362141000005</v>
      </c>
    </row>
    <row r="235" spans="1:6" ht="9" customHeight="1" x14ac:dyDescent="0.2">
      <c r="A235" s="34" t="s">
        <v>99</v>
      </c>
      <c r="B235" s="21">
        <v>553642.38428499992</v>
      </c>
      <c r="C235" s="22">
        <v>652491.86459300003</v>
      </c>
      <c r="D235" s="22">
        <v>670537.27580800001</v>
      </c>
      <c r="E235" s="22">
        <v>610814.05772699998</v>
      </c>
      <c r="F235" s="22">
        <v>605618.06789599999</v>
      </c>
    </row>
    <row r="236" spans="1:6" ht="9" customHeight="1" x14ac:dyDescent="0.2">
      <c r="A236" s="34" t="s">
        <v>112</v>
      </c>
      <c r="B236" s="21">
        <v>21608.900473000002</v>
      </c>
      <c r="C236" s="22">
        <v>22666.344732999998</v>
      </c>
      <c r="D236" s="22">
        <v>5401.6974519999994</v>
      </c>
      <c r="E236" s="22">
        <v>4342.026433</v>
      </c>
      <c r="F236" s="22">
        <v>4916.8572130000002</v>
      </c>
    </row>
    <row r="237" spans="1:6" ht="9" customHeight="1" x14ac:dyDescent="0.2">
      <c r="A237" s="34" t="s">
        <v>113</v>
      </c>
      <c r="B237" s="21">
        <v>16055.559253000001</v>
      </c>
      <c r="C237" s="22">
        <v>766.92893800000002</v>
      </c>
      <c r="D237" s="22">
        <v>1391.4464800000001</v>
      </c>
      <c r="E237" s="22">
        <v>1817.331418</v>
      </c>
      <c r="F237" s="22">
        <v>2688.2358330000002</v>
      </c>
    </row>
    <row r="238" spans="1:6" ht="9" customHeight="1" x14ac:dyDescent="0.2">
      <c r="A238" s="34" t="s">
        <v>100</v>
      </c>
      <c r="B238" s="21">
        <v>6676.6656279999997</v>
      </c>
      <c r="C238" s="22">
        <v>3526.4266600000001</v>
      </c>
      <c r="D238" s="22">
        <v>4470.0097240000005</v>
      </c>
      <c r="E238" s="22">
        <v>6547.2634630000002</v>
      </c>
      <c r="F238" s="22">
        <v>9274.2561139999998</v>
      </c>
    </row>
    <row r="239" spans="1:6" ht="9" customHeight="1" x14ac:dyDescent="0.2">
      <c r="A239" s="34" t="s">
        <v>114</v>
      </c>
      <c r="B239" s="21">
        <v>543.56197999999995</v>
      </c>
      <c r="C239" s="22">
        <v>4956.6778090000007</v>
      </c>
      <c r="D239" s="22">
        <v>346.43667399999998</v>
      </c>
      <c r="E239" s="22">
        <v>5307.5988210000005</v>
      </c>
      <c r="F239" s="22">
        <v>2626.9547659999998</v>
      </c>
    </row>
    <row r="240" spans="1:6" ht="9" customHeight="1" x14ac:dyDescent="0.2">
      <c r="A240" s="34" t="s">
        <v>211</v>
      </c>
      <c r="B240" s="21">
        <v>113811.88087399999</v>
      </c>
      <c r="C240" s="21">
        <v>170441.26841399999</v>
      </c>
      <c r="D240" s="21">
        <v>144214.65967699999</v>
      </c>
      <c r="E240" s="21">
        <v>151697.192565</v>
      </c>
      <c r="F240" s="21">
        <v>171309.19072400001</v>
      </c>
    </row>
    <row r="241" spans="1:6" ht="9" customHeight="1" x14ac:dyDescent="0.2">
      <c r="A241" s="34" t="s">
        <v>115</v>
      </c>
      <c r="B241" s="22">
        <v>34870.520752999997</v>
      </c>
      <c r="C241" s="21">
        <v>69160.264351999998</v>
      </c>
      <c r="D241" s="21">
        <v>57357.350976999995</v>
      </c>
      <c r="E241" s="21">
        <v>76935.738020999997</v>
      </c>
      <c r="F241" s="21">
        <v>71709.517085999993</v>
      </c>
    </row>
    <row r="242" spans="1:6" ht="9" customHeight="1" x14ac:dyDescent="0.2">
      <c r="A242" s="35" t="s">
        <v>101</v>
      </c>
      <c r="B242" s="24">
        <v>26405.871678</v>
      </c>
      <c r="C242" s="24">
        <v>41542.531974999998</v>
      </c>
      <c r="D242" s="44">
        <v>41880.554861000004</v>
      </c>
      <c r="E242" s="44">
        <v>46032.570243000002</v>
      </c>
      <c r="F242" s="44">
        <v>47938.270751000004</v>
      </c>
    </row>
    <row r="243" spans="1:6" ht="11.1" customHeight="1" x14ac:dyDescent="0.2">
      <c r="A243" s="12"/>
      <c r="B243" s="16"/>
      <c r="C243" s="7"/>
      <c r="D243" s="18"/>
      <c r="E243" s="18"/>
      <c r="F243" s="18" t="s">
        <v>126</v>
      </c>
    </row>
    <row r="244" spans="1:6" ht="13.5" customHeight="1" x14ac:dyDescent="0.25">
      <c r="A244" s="1" t="s">
        <v>280</v>
      </c>
      <c r="B244" s="2"/>
      <c r="C244" s="2"/>
      <c r="D244" s="2"/>
      <c r="E244" s="2"/>
      <c r="F244" s="2"/>
    </row>
    <row r="245" spans="1:6" ht="10.5" customHeight="1" x14ac:dyDescent="0.25">
      <c r="A245" s="28" t="s">
        <v>287</v>
      </c>
      <c r="D245" s="19"/>
      <c r="E245" s="19"/>
      <c r="F245" s="19" t="s">
        <v>127</v>
      </c>
    </row>
    <row r="246" spans="1:6" ht="1.5" customHeight="1" x14ac:dyDescent="0.25">
      <c r="A246" s="5"/>
      <c r="C246" s="19"/>
      <c r="D246" s="19"/>
      <c r="E246" s="19"/>
      <c r="F246" s="19"/>
    </row>
    <row r="247" spans="1:6" ht="11.1" customHeight="1" x14ac:dyDescent="0.2">
      <c r="A247" s="29" t="s">
        <v>124</v>
      </c>
      <c r="B247" s="64" t="s">
        <v>252</v>
      </c>
      <c r="C247" s="61" t="s">
        <v>263</v>
      </c>
      <c r="D247" s="58" t="s">
        <v>264</v>
      </c>
      <c r="E247" s="58">
        <v>2014</v>
      </c>
      <c r="F247" s="58" t="s">
        <v>281</v>
      </c>
    </row>
    <row r="248" spans="1:6" ht="9.75" customHeight="1" x14ac:dyDescent="0.2">
      <c r="A248" s="30" t="s">
        <v>123</v>
      </c>
      <c r="B248" s="59"/>
      <c r="C248" s="62"/>
      <c r="D248" s="59"/>
      <c r="E248" s="59"/>
      <c r="F248" s="59"/>
    </row>
    <row r="249" spans="1:6" ht="11.1" customHeight="1" x14ac:dyDescent="0.2">
      <c r="A249" s="31" t="s">
        <v>120</v>
      </c>
      <c r="B249" s="63"/>
      <c r="C249" s="63"/>
      <c r="D249" s="60"/>
      <c r="E249" s="60"/>
      <c r="F249" s="60"/>
    </row>
    <row r="250" spans="1:6" ht="11.25" customHeight="1" x14ac:dyDescent="0.2">
      <c r="A250" s="37" t="s">
        <v>102</v>
      </c>
      <c r="B250" s="21">
        <v>256545.63357100001</v>
      </c>
      <c r="C250" s="21">
        <v>311506.88885600003</v>
      </c>
      <c r="D250" s="47">
        <v>327606.23721600004</v>
      </c>
      <c r="E250" s="47">
        <v>315850.60209</v>
      </c>
      <c r="F250" s="47">
        <v>292141.52194900002</v>
      </c>
    </row>
    <row r="251" spans="1:6" ht="9" customHeight="1" x14ac:dyDescent="0.2">
      <c r="A251" s="34" t="s">
        <v>210</v>
      </c>
      <c r="B251" s="21">
        <v>25612.089499000002</v>
      </c>
      <c r="C251" s="21">
        <v>36877.591097999997</v>
      </c>
      <c r="D251" s="21">
        <v>45265.960524999995</v>
      </c>
      <c r="E251" s="21">
        <v>57471.190501999998</v>
      </c>
      <c r="F251" s="21">
        <v>47830.293491999997</v>
      </c>
    </row>
    <row r="252" spans="1:6" ht="9" customHeight="1" x14ac:dyDescent="0.2">
      <c r="A252" s="34" t="s">
        <v>116</v>
      </c>
      <c r="B252" s="21">
        <v>11173.197915999999</v>
      </c>
      <c r="C252" s="21">
        <v>11810.856147</v>
      </c>
      <c r="D252" s="21">
        <v>20388.335908000001</v>
      </c>
      <c r="E252" s="21">
        <v>22595.694126999999</v>
      </c>
      <c r="F252" s="21">
        <v>20820.589704999999</v>
      </c>
    </row>
    <row r="253" spans="1:6" ht="9" customHeight="1" x14ac:dyDescent="0.2">
      <c r="A253" s="34" t="s">
        <v>103</v>
      </c>
      <c r="B253" s="21">
        <v>370727.67810900003</v>
      </c>
      <c r="C253" s="21">
        <v>347882.30718499998</v>
      </c>
      <c r="D253" s="21">
        <v>292276.346617</v>
      </c>
      <c r="E253" s="21">
        <v>203258.88167800001</v>
      </c>
      <c r="F253" s="21">
        <v>210704.37700499999</v>
      </c>
    </row>
    <row r="254" spans="1:6" ht="8.25" customHeight="1" x14ac:dyDescent="0.2">
      <c r="A254" s="33" t="s">
        <v>170</v>
      </c>
      <c r="B254" s="20">
        <v>156542.041814</v>
      </c>
      <c r="C254" s="20">
        <v>160760.32448899999</v>
      </c>
      <c r="D254" s="20">
        <v>174515.31720800002</v>
      </c>
      <c r="E254" s="20">
        <f>SUM(E255:E258)</f>
        <v>218721.29698699998</v>
      </c>
      <c r="F254" s="20">
        <f>SUM(F255:F258)</f>
        <v>194452.94573799998</v>
      </c>
    </row>
    <row r="255" spans="1:6" ht="9" customHeight="1" x14ac:dyDescent="0.2">
      <c r="A255" s="34" t="s">
        <v>88</v>
      </c>
      <c r="B255" s="21">
        <v>76.124026999999998</v>
      </c>
      <c r="C255" s="22">
        <v>95.034306000000001</v>
      </c>
      <c r="D255" s="22">
        <v>872.93254200000001</v>
      </c>
      <c r="E255" s="22">
        <v>2725.851823</v>
      </c>
      <c r="F255" s="22">
        <v>645.61172099999999</v>
      </c>
    </row>
    <row r="256" spans="1:6" ht="9" customHeight="1" x14ac:dyDescent="0.2">
      <c r="A256" s="34" t="s">
        <v>89</v>
      </c>
      <c r="B256" s="21">
        <v>10439.404388000001</v>
      </c>
      <c r="C256" s="21">
        <v>12435.248892000001</v>
      </c>
      <c r="D256" s="21">
        <v>21463.897556000004</v>
      </c>
      <c r="E256" s="21">
        <v>19975.995989999999</v>
      </c>
      <c r="F256" s="21">
        <v>40185.736287</v>
      </c>
    </row>
    <row r="257" spans="1:6" ht="9" customHeight="1" x14ac:dyDescent="0.2">
      <c r="A257" s="34" t="s">
        <v>90</v>
      </c>
      <c r="B257" s="21">
        <v>146026.51339899999</v>
      </c>
      <c r="C257" s="21">
        <v>148230.041291</v>
      </c>
      <c r="D257" s="21">
        <v>152178.48711000002</v>
      </c>
      <c r="E257" s="21">
        <v>194440.92174599998</v>
      </c>
      <c r="F257" s="21">
        <v>152061.60527599999</v>
      </c>
    </row>
    <row r="258" spans="1:6" ht="9" customHeight="1" x14ac:dyDescent="0.2">
      <c r="A258" s="34" t="s">
        <v>278</v>
      </c>
      <c r="B258" s="21"/>
      <c r="C258" s="21"/>
      <c r="D258" s="21">
        <v>1678.9446969999999</v>
      </c>
      <c r="E258" s="21">
        <v>1578.5274280000001</v>
      </c>
      <c r="F258" s="21">
        <v>1559.992454</v>
      </c>
    </row>
    <row r="259" spans="1:6" ht="9" customHeight="1" x14ac:dyDescent="0.2">
      <c r="A259" s="33" t="s">
        <v>104</v>
      </c>
      <c r="B259" s="20">
        <v>9020.0878470000007</v>
      </c>
      <c r="C259" s="20">
        <v>6043.3932010000008</v>
      </c>
      <c r="D259" s="20">
        <v>4466.6444649999994</v>
      </c>
      <c r="E259" s="20">
        <f>SUM(E260:E274)</f>
        <v>4521.0721199999998</v>
      </c>
      <c r="F259" s="20">
        <f>SUM(F260:F274)</f>
        <v>4824.5438049999993</v>
      </c>
    </row>
    <row r="260" spans="1:6" ht="9" customHeight="1" x14ac:dyDescent="0.2">
      <c r="A260" s="34" t="s">
        <v>105</v>
      </c>
      <c r="B260" s="21">
        <v>253.37266099999999</v>
      </c>
      <c r="C260" s="22">
        <v>168.94734299999999</v>
      </c>
      <c r="D260" s="22">
        <v>127.091992</v>
      </c>
      <c r="E260" s="22">
        <v>254.432976</v>
      </c>
      <c r="F260" s="22">
        <v>72.406210999999999</v>
      </c>
    </row>
    <row r="261" spans="1:6" ht="9" customHeight="1" x14ac:dyDescent="0.2">
      <c r="A261" s="34" t="s">
        <v>106</v>
      </c>
      <c r="B261" s="22">
        <v>25.200029999999998</v>
      </c>
      <c r="C261" s="22">
        <v>218.46578500000001</v>
      </c>
      <c r="D261" s="22">
        <v>1.295202</v>
      </c>
      <c r="E261" s="22">
        <v>12.489258</v>
      </c>
      <c r="F261" s="22">
        <v>3.510955</v>
      </c>
    </row>
    <row r="262" spans="1:6" ht="9" customHeight="1" x14ac:dyDescent="0.2">
      <c r="A262" s="34" t="s">
        <v>198</v>
      </c>
      <c r="B262" s="21">
        <v>2248.4652759999999</v>
      </c>
      <c r="C262" s="22">
        <v>2807.1701050000001</v>
      </c>
      <c r="D262" s="22">
        <v>1722.1240930000001</v>
      </c>
      <c r="E262" s="22">
        <v>897.821324</v>
      </c>
      <c r="F262" s="22">
        <v>899.45643299999995</v>
      </c>
    </row>
    <row r="263" spans="1:6" ht="9" customHeight="1" x14ac:dyDescent="0.2">
      <c r="A263" s="34" t="s">
        <v>249</v>
      </c>
      <c r="B263" s="21">
        <v>403.73109000000005</v>
      </c>
      <c r="C263" s="22">
        <v>474.34739000000002</v>
      </c>
      <c r="D263" s="22">
        <v>558.61377099999993</v>
      </c>
      <c r="E263" s="22">
        <v>505.57921799999997</v>
      </c>
      <c r="F263" s="22">
        <v>771.538545</v>
      </c>
    </row>
    <row r="264" spans="1:6" s="48" customFormat="1" ht="9" hidden="1" customHeight="1" x14ac:dyDescent="0.2">
      <c r="A264" s="34" t="s">
        <v>202</v>
      </c>
      <c r="B264" s="22">
        <v>0</v>
      </c>
      <c r="C264" s="22">
        <v>35.549999999999997</v>
      </c>
      <c r="D264" s="22" t="s">
        <v>26</v>
      </c>
      <c r="E264" s="22" t="s">
        <v>26</v>
      </c>
      <c r="F264" s="22" t="s">
        <v>26</v>
      </c>
    </row>
    <row r="265" spans="1:6" ht="9" customHeight="1" x14ac:dyDescent="0.2">
      <c r="A265" s="34" t="s">
        <v>171</v>
      </c>
      <c r="B265" s="22">
        <v>4.8250000000000001E-2</v>
      </c>
      <c r="C265" s="22">
        <v>9.1235999999999998E-2</v>
      </c>
      <c r="D265" s="22" t="s">
        <v>26</v>
      </c>
      <c r="E265" s="22">
        <v>0.72255999999999998</v>
      </c>
      <c r="F265" s="22">
        <v>7.5699999999999997E-4</v>
      </c>
    </row>
    <row r="266" spans="1:6" s="48" customFormat="1" ht="9" hidden="1" customHeight="1" x14ac:dyDescent="0.2">
      <c r="A266" s="34" t="s">
        <v>260</v>
      </c>
      <c r="B266" s="22"/>
      <c r="C266" s="22" t="s">
        <v>26</v>
      </c>
      <c r="D266" s="22">
        <v>2.1376789999999999</v>
      </c>
      <c r="E266" s="22" t="s">
        <v>26</v>
      </c>
      <c r="F266" s="22" t="s">
        <v>26</v>
      </c>
    </row>
    <row r="267" spans="1:6" ht="9" customHeight="1" x14ac:dyDescent="0.2">
      <c r="A267" s="34" t="s">
        <v>121</v>
      </c>
      <c r="B267" s="21">
        <v>108.14882399999999</v>
      </c>
      <c r="C267" s="22">
        <v>48.602993999999995</v>
      </c>
      <c r="D267" s="22">
        <v>90.221867000000003</v>
      </c>
      <c r="E267" s="22">
        <v>187.58357500000002</v>
      </c>
      <c r="F267" s="22">
        <v>111.35250900000001</v>
      </c>
    </row>
    <row r="268" spans="1:6" ht="9" customHeight="1" x14ac:dyDescent="0.2">
      <c r="A268" s="34" t="s">
        <v>122</v>
      </c>
      <c r="B268" s="21">
        <v>545.04781000000003</v>
      </c>
      <c r="C268" s="22">
        <v>595.93945099999996</v>
      </c>
      <c r="D268" s="22">
        <v>561.69065399999999</v>
      </c>
      <c r="E268" s="22">
        <v>461.57535899999999</v>
      </c>
      <c r="F268" s="22">
        <v>391.14473700000002</v>
      </c>
    </row>
    <row r="269" spans="1:6" ht="9" customHeight="1" x14ac:dyDescent="0.2">
      <c r="A269" s="34" t="s">
        <v>172</v>
      </c>
      <c r="B269" s="21">
        <v>11.264996999999999</v>
      </c>
      <c r="C269" s="22" t="s">
        <v>26</v>
      </c>
      <c r="D269" s="22">
        <v>7.9053249999999995</v>
      </c>
      <c r="E269" s="22">
        <v>7.2616620000000003</v>
      </c>
      <c r="F269" s="22">
        <v>7.6817799999999998</v>
      </c>
    </row>
    <row r="270" spans="1:6" ht="9" customHeight="1" x14ac:dyDescent="0.2">
      <c r="A270" s="34" t="s">
        <v>128</v>
      </c>
      <c r="B270" s="22">
        <v>40.255519999999997</v>
      </c>
      <c r="C270" s="22">
        <v>227.14805799999999</v>
      </c>
      <c r="D270" s="22">
        <v>35.086650999999996</v>
      </c>
      <c r="E270" s="22">
        <v>97.790247000000008</v>
      </c>
      <c r="F270" s="22">
        <v>84.724214000000003</v>
      </c>
    </row>
    <row r="271" spans="1:6" ht="9" customHeight="1" x14ac:dyDescent="0.2">
      <c r="A271" s="34" t="s">
        <v>218</v>
      </c>
      <c r="B271" s="22">
        <v>0.42515800000000004</v>
      </c>
      <c r="C271" s="22" t="s">
        <v>26</v>
      </c>
      <c r="D271" s="22">
        <v>20.876844999999999</v>
      </c>
      <c r="E271" s="22">
        <v>0.42</v>
      </c>
      <c r="F271" s="22" t="s">
        <v>26</v>
      </c>
    </row>
    <row r="272" spans="1:6" ht="9" customHeight="1" x14ac:dyDescent="0.2">
      <c r="A272" s="34" t="s">
        <v>173</v>
      </c>
      <c r="B272" s="22">
        <v>669.56639199999995</v>
      </c>
      <c r="C272" s="22">
        <v>1443.1125059999999</v>
      </c>
      <c r="D272" s="22">
        <v>1298.980986</v>
      </c>
      <c r="E272" s="22">
        <v>2095.3056409999999</v>
      </c>
      <c r="F272" s="22">
        <v>2477.9241419999998</v>
      </c>
    </row>
    <row r="273" spans="1:6" ht="9" customHeight="1" x14ac:dyDescent="0.2">
      <c r="A273" s="34" t="s">
        <v>270</v>
      </c>
      <c r="B273" s="22">
        <v>0.41976999999999998</v>
      </c>
      <c r="C273" s="22">
        <v>2.5000000000000001E-2</v>
      </c>
      <c r="D273" s="22" t="s">
        <v>26</v>
      </c>
      <c r="E273" s="22" t="s">
        <v>26</v>
      </c>
      <c r="F273" s="22">
        <v>4.8035220000000001</v>
      </c>
    </row>
    <row r="274" spans="1:6" ht="9" customHeight="1" x14ac:dyDescent="0.2">
      <c r="A274" s="34" t="s">
        <v>132</v>
      </c>
      <c r="B274" s="21">
        <v>30.666857</v>
      </c>
      <c r="C274" s="22">
        <v>23.993333</v>
      </c>
      <c r="D274" s="22">
        <v>40.619399999999999</v>
      </c>
      <c r="E274" s="22">
        <v>9.0299999999999991E-2</v>
      </c>
      <c r="F274" s="22" t="s">
        <v>26</v>
      </c>
    </row>
    <row r="275" spans="1:6" x14ac:dyDescent="0.2">
      <c r="A275" s="32" t="s">
        <v>119</v>
      </c>
      <c r="B275" s="20">
        <v>169069.019344</v>
      </c>
      <c r="C275" s="20">
        <v>238585.54373100001</v>
      </c>
      <c r="D275" s="20">
        <v>202733.81265699997</v>
      </c>
      <c r="E275" s="20">
        <f>E276+E289</f>
        <v>247721.43552200001</v>
      </c>
      <c r="F275" s="20">
        <f>F276+F289</f>
        <v>225192.18344599998</v>
      </c>
    </row>
    <row r="276" spans="1:6" ht="9" customHeight="1" x14ac:dyDescent="0.2">
      <c r="A276" s="33" t="s">
        <v>268</v>
      </c>
      <c r="B276" s="20">
        <v>168720.38980999999</v>
      </c>
      <c r="C276" s="20">
        <v>238459.671042</v>
      </c>
      <c r="D276" s="20">
        <v>202580.19650999998</v>
      </c>
      <c r="E276" s="20">
        <f>SUM(E277:E288)</f>
        <v>247504.81031100001</v>
      </c>
      <c r="F276" s="20">
        <f>SUM(F277:F288)</f>
        <v>224772.00055199998</v>
      </c>
    </row>
    <row r="277" spans="1:6" ht="9" customHeight="1" x14ac:dyDescent="0.2">
      <c r="A277" s="34" t="s">
        <v>133</v>
      </c>
      <c r="B277" s="22">
        <v>103885.29576899999</v>
      </c>
      <c r="C277" s="21">
        <v>125056.04891500001</v>
      </c>
      <c r="D277" s="21">
        <v>125169.10768</v>
      </c>
      <c r="E277" s="21">
        <v>123295.962109</v>
      </c>
      <c r="F277" s="21">
        <v>122973.67939300001</v>
      </c>
    </row>
    <row r="278" spans="1:6" ht="9" customHeight="1" x14ac:dyDescent="0.2">
      <c r="A278" s="34" t="s">
        <v>203</v>
      </c>
      <c r="B278" s="22">
        <v>0.436224</v>
      </c>
      <c r="C278" s="21">
        <v>0.21823599999999999</v>
      </c>
      <c r="D278" s="22">
        <v>6.0793E-2</v>
      </c>
      <c r="E278" s="22" t="s">
        <v>26</v>
      </c>
      <c r="F278" s="22">
        <v>0.59497199999999995</v>
      </c>
    </row>
    <row r="279" spans="1:6" ht="9" customHeight="1" x14ac:dyDescent="0.2">
      <c r="A279" s="34" t="s">
        <v>250</v>
      </c>
      <c r="B279" s="22">
        <v>0.63027</v>
      </c>
      <c r="C279" s="22" t="s">
        <v>26</v>
      </c>
      <c r="D279" s="22" t="s">
        <v>26</v>
      </c>
      <c r="E279" s="22">
        <v>0.23475499999999999</v>
      </c>
      <c r="F279" s="22">
        <v>2.2830710000000001</v>
      </c>
    </row>
    <row r="280" spans="1:6" ht="9" customHeight="1" x14ac:dyDescent="0.2">
      <c r="A280" s="34" t="s">
        <v>261</v>
      </c>
      <c r="B280" s="22"/>
      <c r="C280" s="22" t="s">
        <v>26</v>
      </c>
      <c r="D280" s="22">
        <v>0.32083</v>
      </c>
      <c r="E280" s="22" t="s">
        <v>26</v>
      </c>
      <c r="F280" s="22">
        <v>0.11584399999999999</v>
      </c>
    </row>
    <row r="281" spans="1:6" ht="9" customHeight="1" x14ac:dyDescent="0.2">
      <c r="A281" s="34" t="s">
        <v>262</v>
      </c>
      <c r="B281" s="22"/>
      <c r="C281" s="22" t="s">
        <v>26</v>
      </c>
      <c r="D281" s="22">
        <v>2.9978000000000001E-2</v>
      </c>
      <c r="E281" s="22">
        <v>0.63692499999999996</v>
      </c>
      <c r="F281" s="22" t="s">
        <v>26</v>
      </c>
    </row>
    <row r="282" spans="1:6" ht="9" customHeight="1" x14ac:dyDescent="0.2">
      <c r="A282" s="34" t="s">
        <v>154</v>
      </c>
      <c r="B282" s="22">
        <v>0.85593399999999997</v>
      </c>
      <c r="C282" s="22">
        <v>5.3037600000000005</v>
      </c>
      <c r="D282" s="22">
        <v>0.15519999999999998</v>
      </c>
      <c r="E282" s="22" t="s">
        <v>26</v>
      </c>
      <c r="F282" s="22">
        <v>0.18257100000000001</v>
      </c>
    </row>
    <row r="283" spans="1:6" ht="9" customHeight="1" x14ac:dyDescent="0.2">
      <c r="A283" s="34" t="s">
        <v>155</v>
      </c>
      <c r="B283" s="22">
        <v>1.407135</v>
      </c>
      <c r="C283" s="22">
        <v>2.163243</v>
      </c>
      <c r="D283" s="22">
        <v>2.841942</v>
      </c>
      <c r="E283" s="22">
        <v>0.20601900000000001</v>
      </c>
      <c r="F283" s="22" t="s">
        <v>26</v>
      </c>
    </row>
    <row r="284" spans="1:6" ht="9" customHeight="1" x14ac:dyDescent="0.2">
      <c r="A284" s="34" t="s">
        <v>136</v>
      </c>
      <c r="B284" s="22">
        <v>64831.134718000001</v>
      </c>
      <c r="C284" s="21">
        <v>113395.872466</v>
      </c>
      <c r="D284" s="21">
        <v>77407.227029999995</v>
      </c>
      <c r="E284" s="21">
        <v>124176.45350300001</v>
      </c>
      <c r="F284" s="21">
        <v>101794.010794</v>
      </c>
    </row>
    <row r="285" spans="1:6" ht="9" customHeight="1" x14ac:dyDescent="0.2">
      <c r="A285" s="34" t="s">
        <v>251</v>
      </c>
      <c r="B285" s="22" t="s">
        <v>26</v>
      </c>
      <c r="C285" s="21">
        <v>2.5833999999999999E-2</v>
      </c>
      <c r="D285" s="21">
        <v>0.271702</v>
      </c>
      <c r="E285" s="21">
        <v>31.317</v>
      </c>
      <c r="F285" s="21">
        <v>1.0809029999999999</v>
      </c>
    </row>
    <row r="286" spans="1:6" s="48" customFormat="1" ht="9" hidden="1" customHeight="1" x14ac:dyDescent="0.2">
      <c r="A286" s="34" t="s">
        <v>238</v>
      </c>
      <c r="B286" s="22" t="s">
        <v>26</v>
      </c>
      <c r="C286" s="21">
        <v>1.9294000000000002E-2</v>
      </c>
      <c r="D286" s="22" t="s">
        <v>26</v>
      </c>
      <c r="E286" s="22" t="s">
        <v>26</v>
      </c>
      <c r="F286" s="22" t="s">
        <v>26</v>
      </c>
    </row>
    <row r="287" spans="1:6" ht="9" customHeight="1" x14ac:dyDescent="0.2">
      <c r="A287" s="34" t="s">
        <v>204</v>
      </c>
      <c r="B287" s="22">
        <v>0.29865800000000003</v>
      </c>
      <c r="C287" s="22">
        <v>1.9294000000000002E-2</v>
      </c>
      <c r="D287" s="22">
        <v>0.18135499999999999</v>
      </c>
      <c r="E287" s="22" t="s">
        <v>26</v>
      </c>
      <c r="F287" s="22">
        <v>5.3003999999999996E-2</v>
      </c>
    </row>
    <row r="288" spans="1:6" s="48" customFormat="1" ht="9" hidden="1" customHeight="1" x14ac:dyDescent="0.2">
      <c r="A288" s="34" t="s">
        <v>220</v>
      </c>
      <c r="B288" s="22">
        <v>0.33110199999999995</v>
      </c>
      <c r="C288" s="22" t="s">
        <v>26</v>
      </c>
      <c r="D288" s="22" t="s">
        <v>26</v>
      </c>
      <c r="E288" s="22" t="s">
        <v>26</v>
      </c>
      <c r="F288" s="22" t="s">
        <v>26</v>
      </c>
    </row>
    <row r="289" spans="1:6" ht="9" customHeight="1" x14ac:dyDescent="0.2">
      <c r="A289" s="33" t="s">
        <v>174</v>
      </c>
      <c r="B289" s="20">
        <v>348.62953399999998</v>
      </c>
      <c r="C289" s="20">
        <v>125.87268899999999</v>
      </c>
      <c r="D289" s="20">
        <v>153.61614699999998</v>
      </c>
      <c r="E289" s="20">
        <f>SUM(E290:E303)</f>
        <v>216.62521099999998</v>
      </c>
      <c r="F289" s="20">
        <f>SUM(F290:F303)</f>
        <v>420.18289399999998</v>
      </c>
    </row>
    <row r="290" spans="1:6" ht="9" customHeight="1" x14ac:dyDescent="0.2">
      <c r="A290" s="34" t="s">
        <v>267</v>
      </c>
      <c r="B290" s="22">
        <v>15.459975</v>
      </c>
      <c r="C290" s="22">
        <v>15.371072</v>
      </c>
      <c r="D290" s="22">
        <v>39.024248</v>
      </c>
      <c r="E290" s="22">
        <v>81.073590999999993</v>
      </c>
      <c r="F290" s="22">
        <v>16.606594000000001</v>
      </c>
    </row>
    <row r="291" spans="1:6" ht="9" customHeight="1" x14ac:dyDescent="0.2">
      <c r="A291" s="34" t="s">
        <v>205</v>
      </c>
      <c r="B291" s="22">
        <v>2.7210000000000001</v>
      </c>
      <c r="C291" s="22" t="s">
        <v>26</v>
      </c>
      <c r="D291" s="22">
        <v>0.48244500000000001</v>
      </c>
      <c r="E291" s="22">
        <v>0.94629600000000003</v>
      </c>
      <c r="F291" s="22">
        <v>4.8930000000000001E-2</v>
      </c>
    </row>
    <row r="292" spans="1:6" s="48" customFormat="1" ht="9" hidden="1" customHeight="1" x14ac:dyDescent="0.2">
      <c r="A292" s="34" t="s">
        <v>279</v>
      </c>
      <c r="B292" s="22"/>
      <c r="C292" s="22">
        <v>1.4E-3</v>
      </c>
      <c r="D292" s="22" t="s">
        <v>26</v>
      </c>
      <c r="E292" s="22" t="s">
        <v>26</v>
      </c>
      <c r="F292" s="22" t="s">
        <v>26</v>
      </c>
    </row>
    <row r="293" spans="1:6" ht="9" customHeight="1" x14ac:dyDescent="0.2">
      <c r="A293" s="34" t="s">
        <v>199</v>
      </c>
      <c r="B293" s="22">
        <v>3.15E-3</v>
      </c>
      <c r="C293" s="22">
        <v>16.399999999999999</v>
      </c>
      <c r="D293" s="22" t="s">
        <v>26</v>
      </c>
      <c r="E293" s="22">
        <v>9.2079999999999995E-2</v>
      </c>
      <c r="F293" s="22">
        <v>2.8969999999999999E-2</v>
      </c>
    </row>
    <row r="294" spans="1:6" ht="9" customHeight="1" x14ac:dyDescent="0.2">
      <c r="A294" s="34" t="s">
        <v>134</v>
      </c>
      <c r="B294" s="22">
        <v>2.4268130000000001</v>
      </c>
      <c r="C294" s="22">
        <v>14.316371999999999</v>
      </c>
      <c r="D294" s="22">
        <v>21.808671999999998</v>
      </c>
      <c r="E294" s="22">
        <v>23.914839000000001</v>
      </c>
      <c r="F294" s="22">
        <v>27.299201</v>
      </c>
    </row>
    <row r="295" spans="1:6" ht="9" customHeight="1" x14ac:dyDescent="0.2">
      <c r="A295" s="34" t="s">
        <v>175</v>
      </c>
      <c r="B295" s="22">
        <v>4.2684E-2</v>
      </c>
      <c r="C295" s="22" t="s">
        <v>26</v>
      </c>
      <c r="D295" s="22" t="s">
        <v>26</v>
      </c>
      <c r="E295" s="22" t="s">
        <v>26</v>
      </c>
      <c r="F295" s="22">
        <v>3.2975000000000004E-2</v>
      </c>
    </row>
    <row r="296" spans="1:6" ht="9" customHeight="1" x14ac:dyDescent="0.2">
      <c r="A296" s="34" t="s">
        <v>135</v>
      </c>
      <c r="B296" s="22">
        <v>9.3969999999999998E-2</v>
      </c>
      <c r="C296" s="22">
        <v>1.835904</v>
      </c>
      <c r="D296" s="22">
        <v>14.755443999999999</v>
      </c>
      <c r="E296" s="22">
        <v>0.30816000000000004</v>
      </c>
      <c r="F296" s="22">
        <v>16.127396000000001</v>
      </c>
    </row>
    <row r="297" spans="1:6" s="48" customFormat="1" ht="9" hidden="1" customHeight="1" x14ac:dyDescent="0.2">
      <c r="A297" s="34" t="s">
        <v>206</v>
      </c>
      <c r="B297" s="22">
        <v>0.138129</v>
      </c>
      <c r="C297" s="22">
        <v>0.25773700000000005</v>
      </c>
      <c r="D297" s="22" t="s">
        <v>26</v>
      </c>
      <c r="E297" s="22" t="s">
        <v>26</v>
      </c>
      <c r="F297" s="22" t="s">
        <v>26</v>
      </c>
    </row>
    <row r="298" spans="1:6" ht="9" customHeight="1" x14ac:dyDescent="0.2">
      <c r="A298" s="34" t="s">
        <v>156</v>
      </c>
      <c r="B298" s="22">
        <v>0.04</v>
      </c>
      <c r="C298" s="22">
        <v>0.175173</v>
      </c>
      <c r="D298" s="22">
        <v>0.12501499999999999</v>
      </c>
      <c r="E298" s="22">
        <v>3.6196999999999999</v>
      </c>
      <c r="F298" s="22" t="s">
        <v>26</v>
      </c>
    </row>
    <row r="299" spans="1:6" ht="9" hidden="1" customHeight="1" x14ac:dyDescent="0.2">
      <c r="A299" s="34" t="s">
        <v>221</v>
      </c>
      <c r="B299" s="22">
        <v>0</v>
      </c>
      <c r="C299" s="22">
        <v>6.1997669999999996</v>
      </c>
      <c r="D299" s="22" t="s">
        <v>26</v>
      </c>
      <c r="E299" s="22" t="s">
        <v>26</v>
      </c>
      <c r="F299" s="22" t="s">
        <v>26</v>
      </c>
    </row>
    <row r="300" spans="1:6" ht="9" customHeight="1" x14ac:dyDescent="0.2">
      <c r="A300" s="34" t="s">
        <v>137</v>
      </c>
      <c r="B300" s="22">
        <v>0.255</v>
      </c>
      <c r="C300" s="22">
        <v>36.121499999999997</v>
      </c>
      <c r="D300" s="22">
        <v>35.460642999999997</v>
      </c>
      <c r="E300" s="22">
        <v>0.26597100000000001</v>
      </c>
      <c r="F300" s="22">
        <v>4.0666010000000004</v>
      </c>
    </row>
    <row r="301" spans="1:6" ht="9" customHeight="1" x14ac:dyDescent="0.2">
      <c r="A301" s="34" t="s">
        <v>138</v>
      </c>
      <c r="B301" s="22">
        <v>327.30652299999997</v>
      </c>
      <c r="C301" s="22">
        <v>35.066584000000006</v>
      </c>
      <c r="D301" s="22">
        <v>41.647300999999999</v>
      </c>
      <c r="E301" s="22">
        <v>106.404574</v>
      </c>
      <c r="F301" s="22">
        <v>355.678899</v>
      </c>
    </row>
    <row r="302" spans="1:6" ht="9" customHeight="1" x14ac:dyDescent="0.2">
      <c r="A302" s="34" t="s">
        <v>239</v>
      </c>
      <c r="B302" s="22">
        <v>0</v>
      </c>
      <c r="C302" s="22">
        <v>0.12718000000000002</v>
      </c>
      <c r="D302" s="22">
        <v>0.31237900000000002</v>
      </c>
      <c r="E302" s="22" t="s">
        <v>26</v>
      </c>
      <c r="F302" s="22">
        <v>0.29332799999999998</v>
      </c>
    </row>
    <row r="303" spans="1:6" s="48" customFormat="1" ht="9" hidden="1" customHeight="1" x14ac:dyDescent="0.2">
      <c r="A303" s="34" t="s">
        <v>222</v>
      </c>
      <c r="B303" s="22">
        <v>0.14229</v>
      </c>
      <c r="C303" s="22" t="s">
        <v>26</v>
      </c>
      <c r="D303" s="22" t="s">
        <v>26</v>
      </c>
      <c r="E303" s="22" t="s">
        <v>26</v>
      </c>
      <c r="F303" s="22" t="s">
        <v>26</v>
      </c>
    </row>
    <row r="304" spans="1:6" ht="9" customHeight="1" x14ac:dyDescent="0.2">
      <c r="A304" s="32" t="s">
        <v>176</v>
      </c>
      <c r="B304" s="20">
        <v>10221.936740999998</v>
      </c>
      <c r="C304" s="20">
        <v>18042.893064047938</v>
      </c>
      <c r="D304" s="20">
        <v>13396.290718</v>
      </c>
      <c r="E304" s="20">
        <f>SUM(E305:E306)</f>
        <v>7539.7861360015877</v>
      </c>
      <c r="F304" s="20">
        <f>SUM(F305:F306)</f>
        <v>6030.5978810000006</v>
      </c>
    </row>
    <row r="305" spans="1:6" ht="9" customHeight="1" x14ac:dyDescent="0.2">
      <c r="A305" s="34" t="s">
        <v>177</v>
      </c>
      <c r="B305" s="22">
        <v>10168.780449999998</v>
      </c>
      <c r="C305" s="22">
        <v>17951.635653000001</v>
      </c>
      <c r="D305" s="22">
        <v>13367.419793999999</v>
      </c>
      <c r="E305" s="22">
        <v>7219.5778470000005</v>
      </c>
      <c r="F305" s="22">
        <v>5631.7191900000007</v>
      </c>
    </row>
    <row r="306" spans="1:6" ht="9" customHeight="1" x14ac:dyDescent="0.2">
      <c r="A306" s="35" t="s">
        <v>178</v>
      </c>
      <c r="B306" s="24">
        <v>53.156290999999996</v>
      </c>
      <c r="C306" s="24">
        <v>91.257411047937396</v>
      </c>
      <c r="D306" s="44">
        <v>28.870923999999999</v>
      </c>
      <c r="E306" s="44">
        <v>320.20828900158699</v>
      </c>
      <c r="F306" s="44">
        <v>398.87869100000006</v>
      </c>
    </row>
    <row r="307" spans="1:6" ht="11.1" customHeight="1" x14ac:dyDescent="0.2">
      <c r="A307" s="55" t="s">
        <v>286</v>
      </c>
      <c r="B307" s="55"/>
      <c r="C307" s="55"/>
      <c r="D307" s="55"/>
      <c r="E307" s="55"/>
    </row>
    <row r="308" spans="1:6" ht="9" customHeight="1" x14ac:dyDescent="0.2">
      <c r="A308" s="56" t="s">
        <v>285</v>
      </c>
      <c r="B308" s="56"/>
      <c r="C308" s="56"/>
      <c r="D308" s="56"/>
      <c r="E308" s="56"/>
    </row>
    <row r="309" spans="1:6" ht="9" customHeight="1" x14ac:dyDescent="0.2">
      <c r="A309" s="57" t="s">
        <v>265</v>
      </c>
      <c r="B309" s="57"/>
      <c r="C309" s="57"/>
      <c r="D309" s="57"/>
      <c r="E309" s="57"/>
      <c r="F309" s="57"/>
    </row>
    <row r="310" spans="1:6" ht="11.25" customHeight="1" x14ac:dyDescent="0.25">
      <c r="B310" s="8"/>
    </row>
    <row r="311" spans="1:6" ht="13.5" x14ac:dyDescent="0.25">
      <c r="A311" s="7"/>
      <c r="B311" s="9"/>
    </row>
    <row r="312" spans="1:6" ht="13.5" x14ac:dyDescent="0.25">
      <c r="A312" s="7"/>
      <c r="B312" s="49"/>
      <c r="C312" s="50"/>
      <c r="D312" s="50"/>
    </row>
    <row r="313" spans="1:6" ht="13.5" x14ac:dyDescent="0.25">
      <c r="B313" s="51"/>
      <c r="C313" s="50"/>
      <c r="D313" s="50"/>
    </row>
    <row r="315" spans="1:6" x14ac:dyDescent="0.2">
      <c r="A315" s="7"/>
      <c r="B315" s="7"/>
    </row>
    <row r="316" spans="1:6" x14ac:dyDescent="0.2">
      <c r="A316" s="7"/>
      <c r="B316" s="7"/>
    </row>
    <row r="317" spans="1:6" x14ac:dyDescent="0.2">
      <c r="A317" s="7"/>
      <c r="B317" s="7"/>
    </row>
    <row r="318" spans="1:6" x14ac:dyDescent="0.2">
      <c r="A318" s="7"/>
      <c r="B318" s="7"/>
    </row>
    <row r="319" spans="1:6" x14ac:dyDescent="0.2">
      <c r="A319" s="7"/>
      <c r="B319" s="7"/>
    </row>
    <row r="320" spans="1:6" x14ac:dyDescent="0.2">
      <c r="A320" s="7"/>
      <c r="B320" s="7"/>
    </row>
    <row r="321" spans="1:6" ht="13.5" customHeight="1" x14ac:dyDescent="0.2">
      <c r="A321" s="7"/>
      <c r="B321" s="7"/>
    </row>
    <row r="322" spans="1:6" ht="11.25" customHeight="1" x14ac:dyDescent="0.2">
      <c r="A322" s="7"/>
      <c r="B322" s="7"/>
    </row>
    <row r="323" spans="1:6" ht="11.25" customHeight="1" x14ac:dyDescent="0.2">
      <c r="A323" s="7"/>
      <c r="B323" s="7"/>
      <c r="C323" s="10"/>
      <c r="D323" s="10"/>
      <c r="E323" s="10"/>
      <c r="F323" s="10"/>
    </row>
    <row r="324" spans="1:6" ht="11.25" customHeight="1" x14ac:dyDescent="0.2">
      <c r="A324" s="6"/>
      <c r="B324" s="11"/>
      <c r="C324" s="10"/>
      <c r="D324" s="10"/>
      <c r="E324" s="10"/>
      <c r="F324" s="10"/>
    </row>
    <row r="325" spans="1:6" ht="11.25" customHeight="1" x14ac:dyDescent="0.2">
      <c r="A325" s="6"/>
      <c r="B325" s="11"/>
      <c r="C325" s="10"/>
      <c r="D325" s="10"/>
      <c r="E325" s="10"/>
      <c r="F325" s="10"/>
    </row>
    <row r="326" spans="1:6" ht="11.25" customHeight="1" x14ac:dyDescent="0.2">
      <c r="A326" s="6"/>
      <c r="B326" s="11"/>
      <c r="C326" s="10"/>
      <c r="D326" s="10"/>
      <c r="E326" s="10"/>
      <c r="F326" s="10"/>
    </row>
    <row r="327" spans="1:6" ht="11.25" customHeight="1" x14ac:dyDescent="0.2">
      <c r="A327" s="6"/>
      <c r="B327" s="11"/>
      <c r="C327" s="10"/>
      <c r="D327" s="10"/>
      <c r="E327" s="10"/>
      <c r="F327" s="10"/>
    </row>
    <row r="328" spans="1:6" ht="11.25" customHeight="1" x14ac:dyDescent="0.2">
      <c r="A328" s="6"/>
      <c r="B328" s="11"/>
      <c r="C328" s="10"/>
      <c r="D328" s="10"/>
      <c r="E328" s="10"/>
      <c r="F328" s="10"/>
    </row>
    <row r="329" spans="1:6" ht="11.25" customHeight="1" x14ac:dyDescent="0.2">
      <c r="A329" s="6"/>
      <c r="B329" s="11"/>
      <c r="C329" s="10"/>
      <c r="D329" s="10"/>
      <c r="E329" s="10"/>
      <c r="F329" s="10"/>
    </row>
    <row r="330" spans="1:6" x14ac:dyDescent="0.2">
      <c r="A330" s="6"/>
      <c r="B330" s="11"/>
      <c r="C330" s="10"/>
      <c r="D330" s="10"/>
      <c r="E330" s="10"/>
      <c r="F330" s="10"/>
    </row>
    <row r="331" spans="1:6" x14ac:dyDescent="0.2">
      <c r="A331" s="6"/>
      <c r="B331" s="11"/>
      <c r="C331" s="10"/>
      <c r="D331" s="10"/>
      <c r="E331" s="10"/>
      <c r="F331" s="10"/>
    </row>
    <row r="332" spans="1:6" x14ac:dyDescent="0.2">
      <c r="A332" s="6"/>
      <c r="B332" s="11"/>
      <c r="C332" s="10"/>
      <c r="D332" s="10"/>
      <c r="E332" s="10"/>
      <c r="F332" s="10"/>
    </row>
    <row r="333" spans="1:6" x14ac:dyDescent="0.2">
      <c r="A333" s="6"/>
      <c r="B333" s="11"/>
      <c r="C333" s="10"/>
      <c r="D333" s="10"/>
      <c r="E333" s="10"/>
      <c r="F333" s="10"/>
    </row>
    <row r="334" spans="1:6" x14ac:dyDescent="0.2">
      <c r="A334" s="6"/>
      <c r="B334" s="11"/>
      <c r="C334" s="10"/>
      <c r="D334" s="10"/>
      <c r="E334" s="10"/>
      <c r="F334" s="10"/>
    </row>
    <row r="335" spans="1:6" x14ac:dyDescent="0.2">
      <c r="A335" s="6"/>
      <c r="B335" s="11"/>
      <c r="C335" s="10"/>
      <c r="D335" s="10"/>
      <c r="E335" s="10"/>
      <c r="F335" s="10"/>
    </row>
    <row r="336" spans="1:6" x14ac:dyDescent="0.2">
      <c r="A336" s="6"/>
      <c r="B336" s="11"/>
      <c r="C336" s="10"/>
      <c r="D336" s="10"/>
      <c r="E336" s="10"/>
      <c r="F336" s="10"/>
    </row>
    <row r="337" spans="1:6" x14ac:dyDescent="0.2">
      <c r="A337" s="6"/>
      <c r="B337" s="11"/>
      <c r="C337" s="10"/>
      <c r="D337" s="10"/>
      <c r="E337" s="10"/>
      <c r="F337" s="10"/>
    </row>
    <row r="338" spans="1:6" x14ac:dyDescent="0.2">
      <c r="A338" s="6"/>
      <c r="B338" s="11"/>
      <c r="C338" s="10"/>
      <c r="D338" s="10"/>
      <c r="E338" s="10"/>
      <c r="F338" s="10"/>
    </row>
    <row r="339" spans="1:6" x14ac:dyDescent="0.2">
      <c r="A339" s="6"/>
      <c r="B339" s="11"/>
      <c r="C339" s="10"/>
      <c r="D339" s="10"/>
      <c r="E339" s="10"/>
      <c r="F339" s="10"/>
    </row>
    <row r="340" spans="1:6" x14ac:dyDescent="0.2">
      <c r="A340" s="7"/>
      <c r="B340" s="7"/>
      <c r="C340" s="10"/>
      <c r="D340" s="10"/>
      <c r="E340" s="10"/>
      <c r="F340" s="10"/>
    </row>
    <row r="341" spans="1:6" x14ac:dyDescent="0.2">
      <c r="A341" s="7"/>
      <c r="B341" s="7"/>
    </row>
    <row r="342" spans="1:6" x14ac:dyDescent="0.2">
      <c r="A342" s="7"/>
      <c r="B342" s="7"/>
    </row>
    <row r="343" spans="1:6" x14ac:dyDescent="0.2">
      <c r="A343" s="7"/>
      <c r="B343" s="7"/>
    </row>
    <row r="344" spans="1:6" x14ac:dyDescent="0.2">
      <c r="A344" s="7"/>
      <c r="B344" s="7"/>
    </row>
    <row r="345" spans="1:6" x14ac:dyDescent="0.2">
      <c r="A345" s="7"/>
      <c r="B345" s="7"/>
    </row>
    <row r="346" spans="1:6" x14ac:dyDescent="0.2">
      <c r="A346" s="7"/>
      <c r="B346" s="7"/>
    </row>
    <row r="347" spans="1:6" x14ac:dyDescent="0.2">
      <c r="A347" s="7"/>
      <c r="B347" s="7"/>
    </row>
    <row r="348" spans="1:6" x14ac:dyDescent="0.2">
      <c r="A348" s="7"/>
      <c r="B348" s="7"/>
    </row>
  </sheetData>
  <mergeCells count="26">
    <mergeCell ref="F4:F6"/>
    <mergeCell ref="F58:F60"/>
    <mergeCell ref="F115:F117"/>
    <mergeCell ref="F181:F183"/>
    <mergeCell ref="F247:F249"/>
    <mergeCell ref="B4:B6"/>
    <mergeCell ref="C4:C6"/>
    <mergeCell ref="B58:B60"/>
    <mergeCell ref="C58:C60"/>
    <mergeCell ref="B115:B117"/>
    <mergeCell ref="A309:F309"/>
    <mergeCell ref="E247:E249"/>
    <mergeCell ref="C115:C117"/>
    <mergeCell ref="E4:E6"/>
    <mergeCell ref="E58:E60"/>
    <mergeCell ref="E115:E117"/>
    <mergeCell ref="E181:E183"/>
    <mergeCell ref="D4:D6"/>
    <mergeCell ref="D58:D60"/>
    <mergeCell ref="D115:D117"/>
    <mergeCell ref="D181:D183"/>
    <mergeCell ref="D247:D249"/>
    <mergeCell ref="B181:B183"/>
    <mergeCell ref="C181:C183"/>
    <mergeCell ref="B247:B249"/>
    <mergeCell ref="C247:C249"/>
  </mergeCells>
  <phoneticPr fontId="0" type="noConversion"/>
  <printOptions horizontalCentered="1"/>
  <pageMargins left="0.74803149606299213" right="0.74803149606299213" top="1.4960629921259843" bottom="1.8110236220472442" header="0" footer="0"/>
  <pageSetup paperSize="9" orientation="portrait" r:id="rId1"/>
  <headerFooter alignWithMargins="0"/>
  <rowBreaks count="4" manualBreakCount="4">
    <brk id="54" max="11" man="1"/>
    <brk id="111" max="11" man="1"/>
    <brk id="177" max="11" man="1"/>
    <brk id="24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C16</vt:lpstr>
      <vt:lpstr>'C16'!Área_de_impresión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2016-05-30T23:41:29Z</cp:lastPrinted>
  <dcterms:created xsi:type="dcterms:W3CDTF">2004-09-07T15:27:17Z</dcterms:created>
  <dcterms:modified xsi:type="dcterms:W3CDTF">2016-08-09T13:50:12Z</dcterms:modified>
</cp:coreProperties>
</file>