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32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'23.32'!$A$1:$K$54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I39" i="1"/>
  <c r="H39" i="1"/>
  <c r="G39" i="1"/>
  <c r="K35" i="1"/>
  <c r="J35" i="1"/>
  <c r="I35" i="1"/>
  <c r="H35" i="1"/>
  <c r="G35" i="1"/>
  <c r="G30" i="1" s="1"/>
  <c r="K31" i="1"/>
  <c r="K30" i="1" s="1"/>
  <c r="J31" i="1"/>
  <c r="J30" i="1" s="1"/>
  <c r="I31" i="1"/>
  <c r="I30" i="1" s="1"/>
  <c r="H31" i="1"/>
  <c r="H30" i="1" s="1"/>
  <c r="G31" i="1"/>
  <c r="K21" i="1"/>
  <c r="J21" i="1"/>
  <c r="I21" i="1"/>
  <c r="H21" i="1"/>
  <c r="G21" i="1"/>
  <c r="K10" i="1"/>
  <c r="J10" i="1"/>
  <c r="I10" i="1"/>
  <c r="H10" i="1"/>
  <c r="G10" i="1"/>
  <c r="G9" i="1"/>
  <c r="G8" i="1" s="1"/>
  <c r="H9" i="1" l="1"/>
  <c r="H8" i="1" s="1"/>
  <c r="I9" i="1"/>
  <c r="I8" i="1" s="1"/>
  <c r="J9" i="1"/>
  <c r="J8" i="1" s="1"/>
  <c r="K9" i="1"/>
  <c r="K8" i="1" s="1"/>
</calcChain>
</file>

<file path=xl/sharedStrings.xml><?xml version="1.0" encoding="utf-8"?>
<sst xmlns="http://schemas.openxmlformats.org/spreadsheetml/2006/main" count="94" uniqueCount="54">
  <si>
    <t>23.32  VOLUMEN NEGOCIADO EN LA BOLSA DE VALORES DE LIMA,</t>
  </si>
  <si>
    <t xml:space="preserve">           SEGÚN TIPO DE OPERACIÓN, 2011-2015</t>
  </si>
  <si>
    <t xml:space="preserve">             (Millones de US dólares)</t>
  </si>
  <si>
    <t>Concepto</t>
  </si>
  <si>
    <t>Total</t>
  </si>
  <si>
    <t>Renta variable</t>
  </si>
  <si>
    <t xml:space="preserve">  Acciones</t>
  </si>
  <si>
    <t xml:space="preserve">    Acciones de capital</t>
  </si>
  <si>
    <t xml:space="preserve">          AFP</t>
  </si>
  <si>
    <t>-</t>
  </si>
  <si>
    <t xml:space="preserve">          Bancos y financieras</t>
  </si>
  <si>
    <t xml:space="preserve">          Agrario</t>
  </si>
  <si>
    <t xml:space="preserve">          Industriales</t>
  </si>
  <si>
    <t xml:space="preserve">          Mineras</t>
  </si>
  <si>
    <t xml:space="preserve">          Seguros</t>
  </si>
  <si>
    <t xml:space="preserve">          Servicios públicos</t>
  </si>
  <si>
    <t xml:space="preserve">          Diversas</t>
  </si>
  <si>
    <t xml:space="preserve">          Val. emitidos en extranjero</t>
  </si>
  <si>
    <t xml:space="preserve">          Val. emitidos en extranjero (RC Nº125-98) 1/</t>
  </si>
  <si>
    <t xml:space="preserve">     Acciones de inversión</t>
  </si>
  <si>
    <t xml:space="preserve">           Industriales</t>
  </si>
  <si>
    <t xml:space="preserve">           Mineras</t>
  </si>
  <si>
    <t xml:space="preserve">           Diversas</t>
  </si>
  <si>
    <t xml:space="preserve">     Juniors</t>
  </si>
  <si>
    <t xml:space="preserve">  ADRs</t>
  </si>
  <si>
    <t xml:space="preserve">  Certificado de Patrimonio en Fideicomiso</t>
  </si>
  <si>
    <t xml:space="preserve">  Certificado de fondos de inversión</t>
  </si>
  <si>
    <t xml:space="preserve">  Certificado de suscripción preferente</t>
  </si>
  <si>
    <t>Instrumentos de deuda</t>
  </si>
  <si>
    <t xml:space="preserve">  Mercado continuo</t>
  </si>
  <si>
    <t xml:space="preserve">     MC bonos</t>
  </si>
  <si>
    <t xml:space="preserve">     MC certificados de depósito</t>
  </si>
  <si>
    <t xml:space="preserve">     MC instrumentos de corto plazo</t>
  </si>
  <si>
    <t xml:space="preserve">  Mercado de dinero</t>
  </si>
  <si>
    <t xml:space="preserve">     MD bonos</t>
  </si>
  <si>
    <t xml:space="preserve">     MD certificados de depósito</t>
  </si>
  <si>
    <t xml:space="preserve">     MD instrumentos de corto plazo</t>
  </si>
  <si>
    <t>Colocación primaria</t>
  </si>
  <si>
    <t xml:space="preserve">  Colocación Primaria Renta Variable</t>
  </si>
  <si>
    <t xml:space="preserve">  Colocación Primaria Instrumento de Deuda</t>
  </si>
  <si>
    <t>Operaciones plazo con prima</t>
  </si>
  <si>
    <t>Operaciones de reporte y préstamo</t>
  </si>
  <si>
    <t xml:space="preserve">  Reporte renta variable</t>
  </si>
  <si>
    <t xml:space="preserve">  Reporte instrumentos de deuda</t>
  </si>
  <si>
    <t xml:space="preserve">  Préstamo de valores</t>
  </si>
  <si>
    <t>MIENM  2/</t>
  </si>
  <si>
    <r>
      <rPr>
        <b/>
        <sz val="6"/>
        <color rgb="FF000000"/>
        <rFont val="Arial Narrow"/>
        <family val="2"/>
      </rPr>
      <t>Nota:</t>
    </r>
    <r>
      <rPr>
        <sz val="6"/>
        <color rgb="FF000000"/>
        <rFont val="Arial Narrow"/>
        <family val="2"/>
      </rPr>
      <t xml:space="preserve"> Las diferencias en los totales y subtotales se deben al redondeo de cifras.</t>
    </r>
  </si>
  <si>
    <t>AFP= Administradoras Privadas de Fondos de Pensiones.</t>
  </si>
  <si>
    <t>ADR= (American Depositary Receipt) Certificado de valor emitido por un banco de los Estados Unidos de América, que representa un determinado número de acciones.</t>
  </si>
  <si>
    <t>1/</t>
  </si>
  <si>
    <t>Considera a los valores extranjeros inscritos de acuerdo a lo dispuesto en el art. 15 de la Resolución CONASEV Nº 125-1998-EF/94.10.</t>
  </si>
  <si>
    <t>2/</t>
  </si>
  <si>
    <t>Mercado de instrumento de emisión no masiva. Su propósito es facilitar la negociación de instrumentos (facturas, pagarés, etc.) de empresas que están inscritas en la Bolsa de Valores de Lima.</t>
  </si>
  <si>
    <t xml:space="preserve">Fuente: Bolsa de Valores de Lima.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</si>
</sst>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 * #,##0.0_ ;_ * \-#,##0.0_ ;_ * &quot;-&quot;??_ ;_ @_ "/>
    <numFmt numFmtId="165" formatCode="#\ ###.0"/>
    <numFmt numFmtId="166" formatCode="0.0"/>
    <numFmt numFmtId="167" formatCode="_ &quot;S/&quot;\ * #,##0_ ;_ &quot;S/&quot;\ * \-#,##0_ ;_ &quot;S/&quot;\ * &quot;-&quot;??_ ;_ @_ "/>
    <numFmt numFmtId="168" formatCode="#."/>
    <numFmt numFmtId="169" formatCode="_-[$€]* #,##0.00_-;\-[$€]* #,##0.00_-;_-[$€]* &quot;-&quot;??_-;_-@_-"/>
    <numFmt numFmtId="170" formatCode="_-* #,##0\ _P_t_s_-;\-* #,##0\ _P_t_s_-;_-* &quot;-&quot;\ _P_t_s_-;_-@_-"/>
    <numFmt numFmtId="171" formatCode="_-* #,##0.00\ _P_t_s_-;\-* #,##0.00\ _P_t_s_-;_-* &quot;-&quot;??\ _P_t_s_-;_-@_-"/>
    <numFmt numFmtId="172" formatCode="_ #,##0.0__\ ;_ \-#,##0.0__\ ;_ \ &quot;-.-&quot;__\ ;_ @__"/>
    <numFmt numFmtId="173" formatCode="_ #,##0.0__\ ;_ \-#,##0.0__\ ;_ \ &quot;-.-&quot;__\ ;_ @\ __"/>
    <numFmt numFmtId="174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color rgb="FF000000"/>
      <name val="Arial Narrow"/>
      <family val="2"/>
    </font>
    <font>
      <b/>
      <sz val="6"/>
      <color rgb="FF000000"/>
      <name val="Arial Narrow"/>
      <family val="2"/>
    </font>
    <font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8" applyNumberFormat="0" applyAlignment="0" applyProtection="0"/>
    <xf numFmtId="0" fontId="14" fillId="17" borderId="9" applyNumberFormat="0" applyAlignment="0" applyProtection="0"/>
    <xf numFmtId="0" fontId="15" fillId="0" borderId="10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8" fontId="17" fillId="0" borderId="0">
      <protection locked="0"/>
    </xf>
    <xf numFmtId="0" fontId="18" fillId="0" borderId="0"/>
    <xf numFmtId="168" fontId="19" fillId="0" borderId="0">
      <protection locked="0"/>
    </xf>
    <xf numFmtId="168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8" applyNumberFormat="0" applyAlignment="0" applyProtection="0"/>
    <xf numFmtId="169" fontId="22" fillId="0" borderId="0" applyFont="0" applyFill="0" applyBorder="0" applyAlignment="0" applyProtection="0"/>
    <xf numFmtId="15" fontId="18" fillId="0" borderId="11" applyFill="0" applyBorder="0" applyProtection="0">
      <alignment horizontal="center" wrapText="1" shrinkToFit="1"/>
    </xf>
    <xf numFmtId="168" fontId="17" fillId="0" borderId="0">
      <protection locked="0"/>
    </xf>
    <xf numFmtId="168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ill="0" applyBorder="0" applyAlignment="0" applyProtection="0"/>
    <xf numFmtId="168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2" applyNumberFormat="0" applyFont="0" applyAlignment="0" applyProtection="0"/>
    <xf numFmtId="174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20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</cellStyleXfs>
  <cellXfs count="48">
    <xf numFmtId="0" fontId="0" fillId="0" borderId="0" xfId="0"/>
    <xf numFmtId="0" fontId="4" fillId="0" borderId="0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2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Continuous" vertical="center"/>
    </xf>
    <xf numFmtId="164" fontId="4" fillId="0" borderId="0" xfId="3" applyNumberFormat="1" applyFont="1" applyBorder="1" applyAlignment="1">
      <alignment horizontal="centerContinuous" vertical="center"/>
    </xf>
    <xf numFmtId="0" fontId="6" fillId="0" borderId="2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1" fontId="6" fillId="0" borderId="5" xfId="3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165" fontId="6" fillId="0" borderId="0" xfId="2" applyNumberFormat="1" applyFont="1" applyBorder="1" applyAlignment="1">
      <alignment horizontal="right" vertical="center"/>
    </xf>
    <xf numFmtId="164" fontId="6" fillId="0" borderId="0" xfId="3" applyNumberFormat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166" fontId="4" fillId="0" borderId="0" xfId="2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justify"/>
    </xf>
    <xf numFmtId="166" fontId="4" fillId="0" borderId="0" xfId="2" applyNumberFormat="1" applyFont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43" fontId="4" fillId="0" borderId="0" xfId="1" applyFont="1" applyBorder="1" applyAlignment="1">
      <alignment horizontal="right" vertical="center"/>
    </xf>
    <xf numFmtId="166" fontId="6" fillId="0" borderId="0" xfId="2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6" fillId="0" borderId="7" xfId="2" applyFont="1" applyBorder="1" applyAlignment="1">
      <alignment vertical="center"/>
    </xf>
    <xf numFmtId="166" fontId="6" fillId="0" borderId="2" xfId="2" applyNumberFormat="1" applyFont="1" applyBorder="1" applyAlignment="1">
      <alignment vertical="center"/>
    </xf>
    <xf numFmtId="166" fontId="6" fillId="0" borderId="1" xfId="2" applyNumberFormat="1" applyFont="1" applyBorder="1" applyAlignment="1">
      <alignment vertical="center"/>
    </xf>
    <xf numFmtId="164" fontId="6" fillId="0" borderId="1" xfId="3" applyNumberFormat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7" fillId="0" borderId="0" xfId="2" applyFont="1" applyAlignment="1">
      <alignment horizontal="left" vertical="top"/>
    </xf>
    <xf numFmtId="0" fontId="8" fillId="0" borderId="0" xfId="2" applyFont="1" applyAlignment="1">
      <alignment vertical="center" readingOrder="1"/>
    </xf>
    <xf numFmtId="0" fontId="7" fillId="0" borderId="0" xfId="2" applyNumberFormat="1" applyFont="1" applyAlignment="1">
      <alignment horizontal="justify" vertical="top" wrapText="1"/>
    </xf>
    <xf numFmtId="0" fontId="2" fillId="0" borderId="0" xfId="2" applyNumberFormat="1" applyAlignment="1">
      <alignment horizontal="justify" vertical="top" wrapText="1"/>
    </xf>
    <xf numFmtId="0" fontId="7" fillId="0" borderId="0" xfId="2" applyFont="1" applyAlignment="1">
      <alignment horizontal="justify" vertical="top" wrapText="1"/>
    </xf>
    <xf numFmtId="0" fontId="3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4" xfId="2" applyFont="1" applyBorder="1" applyAlignment="1" applyProtection="1">
      <alignment horizontal="center" vertical="center"/>
    </xf>
    <xf numFmtId="0" fontId="7" fillId="0" borderId="0" xfId="2" applyFont="1" applyAlignment="1">
      <alignment horizontal="left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54"/>
    <cellStyle name="Millares 5" xfId="3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54"/>
  <sheetViews>
    <sheetView showGridLines="0" tabSelected="1" zoomScale="120" zoomScaleNormal="120" workbookViewId="0">
      <selection activeCell="A5" sqref="A5:B5"/>
    </sheetView>
  </sheetViews>
  <sheetFormatPr baseColWidth="10" defaultColWidth="7" defaultRowHeight="9" x14ac:dyDescent="0.25"/>
  <cols>
    <col min="1" max="1" width="1.42578125" style="1" customWidth="1"/>
    <col min="2" max="2" width="26.140625" style="1" customWidth="1"/>
    <col min="3" max="5" width="9" style="1" hidden="1" customWidth="1"/>
    <col min="6" max="6" width="2.5703125" style="1" hidden="1" customWidth="1"/>
    <col min="7" max="11" width="6.42578125" style="23" customWidth="1"/>
    <col min="12" max="16384" width="7" style="1"/>
  </cols>
  <sheetData>
    <row r="1" spans="1:13" ht="12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ht="12" customHeight="1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3" ht="9" customHeight="1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3" ht="3" customHeight="1" x14ac:dyDescent="0.25">
      <c r="A4" s="2"/>
      <c r="B4" s="3"/>
      <c r="C4" s="4"/>
      <c r="D4" s="4"/>
      <c r="E4" s="4"/>
      <c r="F4" s="5"/>
      <c r="G4" s="6"/>
      <c r="H4" s="6"/>
      <c r="I4" s="6"/>
      <c r="J4" s="6"/>
      <c r="K4" s="6"/>
    </row>
    <row r="5" spans="1:13" ht="13.5" customHeight="1" x14ac:dyDescent="0.25">
      <c r="A5" s="45" t="s">
        <v>3</v>
      </c>
      <c r="B5" s="46"/>
      <c r="C5" s="7">
        <v>2007</v>
      </c>
      <c r="D5" s="7">
        <v>2008</v>
      </c>
      <c r="E5" s="7">
        <v>2009</v>
      </c>
      <c r="F5" s="8">
        <v>2010</v>
      </c>
      <c r="G5" s="9">
        <v>2011</v>
      </c>
      <c r="H5" s="9">
        <v>2012</v>
      </c>
      <c r="I5" s="9">
        <v>2013</v>
      </c>
      <c r="J5" s="9">
        <v>2014</v>
      </c>
      <c r="K5" s="9">
        <v>2015</v>
      </c>
    </row>
    <row r="6" spans="1:13" ht="3" customHeight="1" x14ac:dyDescent="0.25">
      <c r="B6" s="10"/>
      <c r="C6" s="11"/>
      <c r="D6" s="11"/>
      <c r="E6" s="11"/>
      <c r="F6" s="11"/>
      <c r="G6" s="12"/>
      <c r="H6" s="12"/>
      <c r="I6" s="12"/>
      <c r="J6" s="12"/>
      <c r="K6" s="12"/>
    </row>
    <row r="7" spans="1:13" ht="11.1" customHeight="1" x14ac:dyDescent="0.25">
      <c r="A7" s="13" t="s">
        <v>4</v>
      </c>
      <c r="B7" s="14"/>
      <c r="C7" s="15">
        <v>12401.663</v>
      </c>
      <c r="D7" s="15">
        <v>7887.6620000000003</v>
      </c>
      <c r="E7" s="15">
        <v>5710.1040000000003</v>
      </c>
      <c r="F7" s="15">
        <v>6748.5640000000003</v>
      </c>
      <c r="G7" s="16">
        <v>7817.1540000000005</v>
      </c>
      <c r="H7" s="16">
        <v>7616.5640000000003</v>
      </c>
      <c r="I7" s="16">
        <v>6002.3459999999995</v>
      </c>
      <c r="J7" s="16">
        <v>5788.2719999999999</v>
      </c>
      <c r="K7" s="16">
        <v>3516.2060000000001</v>
      </c>
    </row>
    <row r="8" spans="1:13" ht="11.1" customHeight="1" x14ac:dyDescent="0.25">
      <c r="A8" s="17" t="s">
        <v>5</v>
      </c>
      <c r="B8" s="18"/>
      <c r="C8" s="19">
        <v>9287.6859999999997</v>
      </c>
      <c r="D8" s="19">
        <v>5110.7889999999998</v>
      </c>
      <c r="E8" s="19">
        <v>4007.087</v>
      </c>
      <c r="F8" s="19">
        <v>5027.7560000000003</v>
      </c>
      <c r="G8" s="20">
        <f>+G9+G26+G28+G29</f>
        <v>6241.8430000000008</v>
      </c>
      <c r="H8" s="20">
        <f>+H9+H26+H27+H28+H29</f>
        <v>6108.45</v>
      </c>
      <c r="I8" s="20">
        <f t="shared" ref="I8" si="0">+I9+I26+I28+I29</f>
        <v>4100.4550000000008</v>
      </c>
      <c r="J8" s="20">
        <f>+J9+J26+J28</f>
        <v>3847.7469999999998</v>
      </c>
      <c r="K8" s="20">
        <f>+K9+K26+K28+K29</f>
        <v>1899.4829999999999</v>
      </c>
    </row>
    <row r="9" spans="1:13" ht="9.9499999999999993" customHeight="1" x14ac:dyDescent="0.25">
      <c r="A9" s="1" t="s">
        <v>6</v>
      </c>
      <c r="B9" s="21"/>
      <c r="C9" s="22">
        <v>9094.4500000000007</v>
      </c>
      <c r="D9" s="22">
        <v>4885.616</v>
      </c>
      <c r="E9" s="22">
        <v>3782.8809999999999</v>
      </c>
      <c r="F9" s="22">
        <v>4857.1409999999996</v>
      </c>
      <c r="G9" s="23">
        <f>+G10+G21+G25</f>
        <v>6039.56</v>
      </c>
      <c r="H9" s="23">
        <f t="shared" ref="H9:K9" si="1">+H10+H21+H25</f>
        <v>5843.0909999999994</v>
      </c>
      <c r="I9" s="23">
        <f t="shared" si="1"/>
        <v>4055.1930000000002</v>
      </c>
      <c r="J9" s="23">
        <f t="shared" si="1"/>
        <v>3796.0449999999996</v>
      </c>
      <c r="K9" s="23">
        <f t="shared" si="1"/>
        <v>1836.712</v>
      </c>
    </row>
    <row r="10" spans="1:13" ht="9.9499999999999993" customHeight="1" x14ac:dyDescent="0.25">
      <c r="A10" s="1" t="s">
        <v>7</v>
      </c>
      <c r="B10" s="21"/>
      <c r="C10" s="22">
        <v>7373.2439999999997</v>
      </c>
      <c r="D10" s="22">
        <v>4418.6090000000004</v>
      </c>
      <c r="E10" s="22">
        <v>3474.1129999999998</v>
      </c>
      <c r="F10" s="22">
        <v>4354.4589999999998</v>
      </c>
      <c r="G10" s="23">
        <f>+G11+G12+G13+G14+G15+G16+G17+G18+G19+G20</f>
        <v>4842.161000000001</v>
      </c>
      <c r="H10" s="23">
        <f>+H12+H13+H14+H15+H16+H17+H18+H19+H20</f>
        <v>5366.45</v>
      </c>
      <c r="I10" s="23">
        <f t="shared" ref="I10" si="2">+I11+I12+I13+I14+I15+I16+I17+I18+I19+I20</f>
        <v>3784.3330000000005</v>
      </c>
      <c r="J10" s="23">
        <f>+J12+J13+J14+J15+J16+J17+J18+J19+J20</f>
        <v>3554.8019999999997</v>
      </c>
      <c r="K10" s="23">
        <f>+K12+K13+K14+K15+K16+K17+K18+K19+K20</f>
        <v>1722.1320000000001</v>
      </c>
      <c r="M10" s="24"/>
    </row>
    <row r="11" spans="1:13" ht="9.9499999999999993" customHeight="1" x14ac:dyDescent="0.25">
      <c r="A11" s="1" t="s">
        <v>8</v>
      </c>
      <c r="B11" s="21"/>
      <c r="C11" s="22">
        <v>6.3280000000000003</v>
      </c>
      <c r="D11" s="22">
        <v>152.55799999999999</v>
      </c>
      <c r="E11" s="25">
        <v>8.9999999999999993E-3</v>
      </c>
      <c r="F11" s="25">
        <v>0.65700000000000003</v>
      </c>
      <c r="G11" s="23">
        <v>32.509</v>
      </c>
      <c r="H11" s="26" t="s">
        <v>9</v>
      </c>
      <c r="I11" s="26">
        <v>585.774</v>
      </c>
      <c r="J11" s="26" t="s">
        <v>9</v>
      </c>
      <c r="K11" s="26" t="s">
        <v>9</v>
      </c>
      <c r="M11" s="27"/>
    </row>
    <row r="12" spans="1:13" ht="9.9499999999999993" customHeight="1" x14ac:dyDescent="0.25">
      <c r="A12" s="1" t="s">
        <v>10</v>
      </c>
      <c r="B12" s="21"/>
      <c r="C12" s="22">
        <v>988.03300000000002</v>
      </c>
      <c r="D12" s="22">
        <v>472.05900000000003</v>
      </c>
      <c r="E12" s="22">
        <v>197.09</v>
      </c>
      <c r="F12" s="22">
        <v>208.86</v>
      </c>
      <c r="G12" s="23">
        <v>305.54700000000003</v>
      </c>
      <c r="H12" s="23">
        <v>139.65700000000001</v>
      </c>
      <c r="I12" s="23">
        <v>138.23099999999999</v>
      </c>
      <c r="J12" s="23">
        <v>493</v>
      </c>
      <c r="K12" s="23">
        <v>110.57899999999999</v>
      </c>
    </row>
    <row r="13" spans="1:13" ht="9.9499999999999993" customHeight="1" x14ac:dyDescent="0.25">
      <c r="A13" s="1" t="s">
        <v>11</v>
      </c>
      <c r="B13" s="21"/>
      <c r="C13" s="22">
        <v>454.76600000000002</v>
      </c>
      <c r="D13" s="22">
        <v>95.221999999999994</v>
      </c>
      <c r="E13" s="22">
        <v>183.62100000000001</v>
      </c>
      <c r="F13" s="22">
        <v>114.64400000000001</v>
      </c>
      <c r="G13" s="23">
        <v>151.47800000000001</v>
      </c>
      <c r="H13" s="23">
        <v>93.185000000000002</v>
      </c>
      <c r="I13" s="23">
        <v>27.004999999999999</v>
      </c>
      <c r="J13" s="23">
        <v>30.763000000000002</v>
      </c>
      <c r="K13" s="23">
        <v>18.460999999999999</v>
      </c>
    </row>
    <row r="14" spans="1:13" ht="9.9499999999999993" customHeight="1" x14ac:dyDescent="0.25">
      <c r="A14" s="1" t="s">
        <v>12</v>
      </c>
      <c r="B14" s="21"/>
      <c r="C14" s="22">
        <v>812.02099999999996</v>
      </c>
      <c r="D14" s="22">
        <v>515.779</v>
      </c>
      <c r="E14" s="22">
        <v>330.875</v>
      </c>
      <c r="F14" s="22">
        <v>420.87700000000001</v>
      </c>
      <c r="G14" s="23">
        <v>628.94600000000003</v>
      </c>
      <c r="H14" s="23">
        <v>470.55</v>
      </c>
      <c r="I14" s="23">
        <v>540.23599999999999</v>
      </c>
      <c r="J14" s="23">
        <v>539.53899999999999</v>
      </c>
      <c r="K14" s="23">
        <v>330.21199999999999</v>
      </c>
    </row>
    <row r="15" spans="1:13" ht="9.9499999999999993" customHeight="1" x14ac:dyDescent="0.25">
      <c r="A15" s="1" t="s">
        <v>13</v>
      </c>
      <c r="B15" s="21"/>
      <c r="C15" s="22">
        <v>2731.3519999999999</v>
      </c>
      <c r="D15" s="22">
        <v>1411.838</v>
      </c>
      <c r="E15" s="22">
        <v>843.69100000000003</v>
      </c>
      <c r="F15" s="22">
        <v>1993.354</v>
      </c>
      <c r="G15" s="23">
        <v>2291.759</v>
      </c>
      <c r="H15" s="23">
        <v>947.923</v>
      </c>
      <c r="I15" s="23">
        <v>376.74200000000002</v>
      </c>
      <c r="J15" s="23">
        <v>380.94900000000001</v>
      </c>
      <c r="K15" s="23">
        <v>304.95699999999999</v>
      </c>
    </row>
    <row r="16" spans="1:13" ht="9.9499999999999993" customHeight="1" x14ac:dyDescent="0.25">
      <c r="A16" s="1" t="s">
        <v>14</v>
      </c>
      <c r="B16" s="21"/>
      <c r="C16" s="22">
        <v>181.22200000000001</v>
      </c>
      <c r="D16" s="22">
        <v>11.396000000000001</v>
      </c>
      <c r="E16" s="22">
        <v>46.338000000000001</v>
      </c>
      <c r="F16" s="22">
        <v>185.74700000000001</v>
      </c>
      <c r="G16" s="23">
        <v>8.7059999999999995</v>
      </c>
      <c r="H16" s="23">
        <v>24.879000000000001</v>
      </c>
      <c r="I16" s="23">
        <v>45.67</v>
      </c>
      <c r="J16" s="23">
        <v>41.972000000000001</v>
      </c>
      <c r="K16" s="23">
        <v>5.3330000000000002</v>
      </c>
    </row>
    <row r="17" spans="1:11" ht="9.9499999999999993" customHeight="1" x14ac:dyDescent="0.25">
      <c r="A17" s="1" t="s">
        <v>15</v>
      </c>
      <c r="B17" s="21"/>
      <c r="C17" s="22">
        <v>338.67599999999999</v>
      </c>
      <c r="D17" s="22">
        <v>557.15700000000004</v>
      </c>
      <c r="E17" s="22">
        <v>744.61199999999997</v>
      </c>
      <c r="F17" s="22">
        <v>269.70800000000003</v>
      </c>
      <c r="G17" s="23">
        <v>198.137</v>
      </c>
      <c r="H17" s="23">
        <v>1707.2809999999999</v>
      </c>
      <c r="I17" s="23">
        <v>256.959</v>
      </c>
      <c r="J17" s="23">
        <v>304.70699999999999</v>
      </c>
      <c r="K17" s="23">
        <v>147.57400000000001</v>
      </c>
    </row>
    <row r="18" spans="1:11" ht="9.9499999999999993" customHeight="1" x14ac:dyDescent="0.25">
      <c r="A18" s="1" t="s">
        <v>16</v>
      </c>
      <c r="B18" s="21"/>
      <c r="C18" s="22">
        <v>875.92499999999995</v>
      </c>
      <c r="D18" s="22">
        <v>319.803</v>
      </c>
      <c r="E18" s="22">
        <v>284.05799999999999</v>
      </c>
      <c r="F18" s="22">
        <v>427.35199999999998</v>
      </c>
      <c r="G18" s="23">
        <v>592.59100000000001</v>
      </c>
      <c r="H18" s="23">
        <v>1121.425</v>
      </c>
      <c r="I18" s="23">
        <v>783.97900000000004</v>
      </c>
      <c r="J18" s="23">
        <v>938.40099999999995</v>
      </c>
      <c r="K18" s="23">
        <v>208.309</v>
      </c>
    </row>
    <row r="19" spans="1:11" ht="9.9499999999999993" customHeight="1" x14ac:dyDescent="0.25">
      <c r="A19" s="1" t="s">
        <v>17</v>
      </c>
      <c r="B19" s="21"/>
      <c r="C19" s="22">
        <v>972.50599999999997</v>
      </c>
      <c r="D19" s="22">
        <v>638.85299999999995</v>
      </c>
      <c r="E19" s="22">
        <v>591.39400000000001</v>
      </c>
      <c r="F19" s="22">
        <v>654.79300000000001</v>
      </c>
      <c r="G19" s="23">
        <v>518.077</v>
      </c>
      <c r="H19" s="23">
        <v>751.78800000000001</v>
      </c>
      <c r="I19" s="23">
        <v>955.08699999999999</v>
      </c>
      <c r="J19" s="23">
        <v>764.673</v>
      </c>
      <c r="K19" s="23">
        <v>518.66300000000001</v>
      </c>
    </row>
    <row r="20" spans="1:11" ht="9.9499999999999993" customHeight="1" x14ac:dyDescent="0.25">
      <c r="A20" s="1" t="s">
        <v>18</v>
      </c>
      <c r="B20" s="21"/>
      <c r="C20" s="22">
        <v>12.414999999999999</v>
      </c>
      <c r="D20" s="22">
        <v>243.94399999999999</v>
      </c>
      <c r="E20" s="22">
        <v>252.42400000000001</v>
      </c>
      <c r="F20" s="22">
        <v>78.466999999999999</v>
      </c>
      <c r="G20" s="23">
        <v>114.411</v>
      </c>
      <c r="H20" s="23">
        <v>109.762</v>
      </c>
      <c r="I20" s="23">
        <v>74.650000000000006</v>
      </c>
      <c r="J20" s="23">
        <v>60.798000000000002</v>
      </c>
      <c r="K20" s="23">
        <v>78.043999999999997</v>
      </c>
    </row>
    <row r="21" spans="1:11" ht="9.9499999999999993" customHeight="1" x14ac:dyDescent="0.25">
      <c r="A21" s="1" t="s">
        <v>19</v>
      </c>
      <c r="B21" s="21"/>
      <c r="C21" s="22">
        <v>1373.5129999999999</v>
      </c>
      <c r="D21" s="22">
        <v>396.09399999999999</v>
      </c>
      <c r="E21" s="22">
        <v>267.17500000000001</v>
      </c>
      <c r="F21" s="22">
        <v>361.67700000000002</v>
      </c>
      <c r="G21" s="23">
        <f>+G22+G23+G24</f>
        <v>685.13300000000004</v>
      </c>
      <c r="H21" s="23">
        <f>+H22+H23+H24</f>
        <v>230.75899999999999</v>
      </c>
      <c r="I21" s="23">
        <f t="shared" ref="I21:K21" si="3">+I22+I23+I24</f>
        <v>221.12400000000002</v>
      </c>
      <c r="J21" s="23">
        <f t="shared" si="3"/>
        <v>221.71200000000002</v>
      </c>
      <c r="K21" s="23">
        <f t="shared" si="3"/>
        <v>111.235</v>
      </c>
    </row>
    <row r="22" spans="1:11" ht="9.9499999999999993" customHeight="1" x14ac:dyDescent="0.25">
      <c r="A22" s="1" t="s">
        <v>20</v>
      </c>
      <c r="B22" s="21"/>
      <c r="C22" s="22">
        <v>256.03300000000002</v>
      </c>
      <c r="D22" s="22">
        <v>143.08699999999999</v>
      </c>
      <c r="E22" s="22">
        <v>76.671999999999997</v>
      </c>
      <c r="F22" s="22">
        <v>112.723</v>
      </c>
      <c r="G22" s="23">
        <v>158.32400000000001</v>
      </c>
      <c r="H22" s="23">
        <v>102.593</v>
      </c>
      <c r="I22" s="23">
        <v>95.59</v>
      </c>
      <c r="J22" s="23">
        <v>69.394999999999996</v>
      </c>
      <c r="K22" s="23">
        <v>66.22</v>
      </c>
    </row>
    <row r="23" spans="1:11" ht="9.9499999999999993" customHeight="1" x14ac:dyDescent="0.25">
      <c r="A23" s="1" t="s">
        <v>21</v>
      </c>
      <c r="B23" s="21"/>
      <c r="C23" s="22">
        <v>1115.479</v>
      </c>
      <c r="D23" s="22">
        <v>252.589</v>
      </c>
      <c r="E23" s="22">
        <v>190.41900000000001</v>
      </c>
      <c r="F23" s="22">
        <v>248.25</v>
      </c>
      <c r="G23" s="23">
        <v>525.36800000000005</v>
      </c>
      <c r="H23" s="23">
        <v>126.941</v>
      </c>
      <c r="I23" s="23">
        <v>124.431</v>
      </c>
      <c r="J23" s="23">
        <v>151.554</v>
      </c>
      <c r="K23" s="23">
        <v>44.671999999999997</v>
      </c>
    </row>
    <row r="24" spans="1:11" ht="9.9499999999999993" customHeight="1" x14ac:dyDescent="0.25">
      <c r="A24" s="1" t="s">
        <v>22</v>
      </c>
      <c r="B24" s="21"/>
      <c r="C24" s="25">
        <v>2.0009999999999999</v>
      </c>
      <c r="D24" s="25">
        <v>0.41799999999999998</v>
      </c>
      <c r="E24" s="25">
        <v>8.4000000000000005E-2</v>
      </c>
      <c r="F24" s="25">
        <v>0.70399999999999996</v>
      </c>
      <c r="G24" s="23">
        <v>1.4410000000000001</v>
      </c>
      <c r="H24" s="23">
        <v>1.2250000000000001</v>
      </c>
      <c r="I24" s="23">
        <v>1.103</v>
      </c>
      <c r="J24" s="23">
        <v>0.76300000000000001</v>
      </c>
      <c r="K24" s="23">
        <v>0.34300000000000003</v>
      </c>
    </row>
    <row r="25" spans="1:11" ht="9.9499999999999993" customHeight="1" x14ac:dyDescent="0.25">
      <c r="A25" s="1" t="s">
        <v>23</v>
      </c>
      <c r="B25" s="21"/>
      <c r="C25" s="22">
        <v>347.69200000000001</v>
      </c>
      <c r="D25" s="22">
        <v>70.912000000000006</v>
      </c>
      <c r="E25" s="22">
        <v>41.593000000000004</v>
      </c>
      <c r="F25" s="22">
        <v>141.005</v>
      </c>
      <c r="G25" s="23">
        <v>512.26599999999996</v>
      </c>
      <c r="H25" s="23">
        <v>245.88200000000001</v>
      </c>
      <c r="I25" s="23">
        <v>49.735999999999997</v>
      </c>
      <c r="J25" s="23">
        <v>19.530999999999999</v>
      </c>
      <c r="K25" s="23">
        <v>3.3450000000000002</v>
      </c>
    </row>
    <row r="26" spans="1:11" ht="9.9499999999999993" customHeight="1" x14ac:dyDescent="0.25">
      <c r="A26" s="1" t="s">
        <v>24</v>
      </c>
      <c r="B26" s="21"/>
      <c r="C26" s="22">
        <v>162.327</v>
      </c>
      <c r="D26" s="22">
        <v>173.63399999999999</v>
      </c>
      <c r="E26" s="22">
        <v>189.54499999999999</v>
      </c>
      <c r="F26" s="22">
        <v>151.88</v>
      </c>
      <c r="G26" s="23">
        <v>179.62899999999999</v>
      </c>
      <c r="H26" s="23">
        <v>106.803</v>
      </c>
      <c r="I26" s="23">
        <v>33.341999999999999</v>
      </c>
      <c r="J26" s="23">
        <v>38.389000000000003</v>
      </c>
      <c r="K26" s="23">
        <v>45.61</v>
      </c>
    </row>
    <row r="27" spans="1:11" ht="9.9499999999999993" customHeight="1" x14ac:dyDescent="0.25">
      <c r="A27" s="1" t="s">
        <v>25</v>
      </c>
      <c r="B27" s="21"/>
      <c r="C27" s="25">
        <v>0.73299999999999998</v>
      </c>
      <c r="D27" s="25">
        <v>12.315</v>
      </c>
      <c r="E27" s="22">
        <v>16.754999999999999</v>
      </c>
      <c r="F27" s="28">
        <v>0</v>
      </c>
      <c r="G27" s="26" t="s">
        <v>9</v>
      </c>
      <c r="H27" s="26">
        <v>137.30799999999999</v>
      </c>
      <c r="I27" s="26" t="s">
        <v>9</v>
      </c>
      <c r="J27" s="26" t="s">
        <v>9</v>
      </c>
      <c r="K27" s="26" t="s">
        <v>9</v>
      </c>
    </row>
    <row r="28" spans="1:11" ht="9.9499999999999993" customHeight="1" x14ac:dyDescent="0.25">
      <c r="A28" s="1" t="s">
        <v>26</v>
      </c>
      <c r="B28" s="21"/>
      <c r="C28" s="22">
        <v>28.542999999999999</v>
      </c>
      <c r="D28" s="22">
        <v>29.841999999999999</v>
      </c>
      <c r="E28" s="22">
        <v>16.888000000000002</v>
      </c>
      <c r="F28" s="22">
        <v>18.346</v>
      </c>
      <c r="G28" s="23">
        <v>21.462</v>
      </c>
      <c r="H28" s="23">
        <v>20.388999999999999</v>
      </c>
      <c r="I28" s="23">
        <v>11.54</v>
      </c>
      <c r="J28" s="23">
        <v>13.313000000000001</v>
      </c>
      <c r="K28" s="23">
        <v>16.959</v>
      </c>
    </row>
    <row r="29" spans="1:11" ht="9.9499999999999993" customHeight="1" x14ac:dyDescent="0.25">
      <c r="A29" s="1" t="s">
        <v>27</v>
      </c>
      <c r="B29" s="21"/>
      <c r="C29" s="22">
        <v>1.633</v>
      </c>
      <c r="D29" s="22">
        <v>9.3810000000000002</v>
      </c>
      <c r="E29" s="22">
        <v>1.0189999999999999</v>
      </c>
      <c r="F29" s="25">
        <v>0.38900000000000001</v>
      </c>
      <c r="G29" s="23">
        <v>1.1919999999999999</v>
      </c>
      <c r="H29" s="23">
        <v>0.85899999999999999</v>
      </c>
      <c r="I29" s="23">
        <v>0.38</v>
      </c>
      <c r="J29" s="26" t="s">
        <v>9</v>
      </c>
      <c r="K29" s="23">
        <v>0.20200000000000001</v>
      </c>
    </row>
    <row r="30" spans="1:11" ht="11.1" customHeight="1" x14ac:dyDescent="0.25">
      <c r="A30" s="17" t="s">
        <v>28</v>
      </c>
      <c r="B30" s="18"/>
      <c r="C30" s="19">
        <v>1100.425</v>
      </c>
      <c r="D30" s="19">
        <v>1444.7449999999999</v>
      </c>
      <c r="E30" s="19">
        <v>1063.5039999999999</v>
      </c>
      <c r="F30" s="19">
        <v>640.70299999999997</v>
      </c>
      <c r="G30" s="20">
        <f>+G31+G35</f>
        <v>641.71599999999989</v>
      </c>
      <c r="H30" s="20">
        <f t="shared" ref="H30:J30" si="4">+H31+H35</f>
        <v>515.41200000000003</v>
      </c>
      <c r="I30" s="20">
        <f t="shared" si="4"/>
        <v>872.56</v>
      </c>
      <c r="J30" s="20">
        <f t="shared" si="4"/>
        <v>1051.31</v>
      </c>
      <c r="K30" s="20">
        <f>+K31+K35</f>
        <v>1023.518</v>
      </c>
    </row>
    <row r="31" spans="1:11" ht="9.9499999999999993" customHeight="1" x14ac:dyDescent="0.25">
      <c r="A31" s="1" t="s">
        <v>29</v>
      </c>
      <c r="B31" s="21"/>
      <c r="C31" s="22">
        <v>257.44099999999997</v>
      </c>
      <c r="D31" s="22">
        <v>40.752000000000002</v>
      </c>
      <c r="E31" s="22">
        <v>314.45800000000003</v>
      </c>
      <c r="F31" s="22">
        <v>196.96600000000001</v>
      </c>
      <c r="G31" s="23">
        <f>+G32+G33+G34</f>
        <v>96.713999999999999</v>
      </c>
      <c r="H31" s="23">
        <f>+H32+H34</f>
        <v>31.793999999999997</v>
      </c>
      <c r="I31" s="23">
        <f t="shared" ref="I31:J31" si="5">+I32+I34</f>
        <v>79.688000000000002</v>
      </c>
      <c r="J31" s="23">
        <f t="shared" si="5"/>
        <v>343.61599999999999</v>
      </c>
      <c r="K31" s="23">
        <f>+K32+K34+K33</f>
        <v>478.43200000000002</v>
      </c>
    </row>
    <row r="32" spans="1:11" ht="9.9499999999999993" customHeight="1" x14ac:dyDescent="0.25">
      <c r="A32" s="1" t="s">
        <v>30</v>
      </c>
      <c r="B32" s="21"/>
      <c r="C32" s="22">
        <v>245.482</v>
      </c>
      <c r="D32" s="22">
        <v>34.110999999999997</v>
      </c>
      <c r="E32" s="29">
        <v>307.53399999999999</v>
      </c>
      <c r="F32" s="29">
        <v>192.999</v>
      </c>
      <c r="G32" s="26">
        <v>95.242999999999995</v>
      </c>
      <c r="H32" s="26">
        <v>31.172999999999998</v>
      </c>
      <c r="I32" s="26">
        <v>17.940999999999999</v>
      </c>
      <c r="J32" s="26">
        <v>125.47</v>
      </c>
      <c r="K32" s="26">
        <v>101.49</v>
      </c>
    </row>
    <row r="33" spans="1:11" ht="9.9499999999999993" customHeight="1" x14ac:dyDescent="0.25">
      <c r="A33" s="1" t="s">
        <v>31</v>
      </c>
      <c r="B33" s="21"/>
      <c r="C33" s="29">
        <v>4.7910000000000004</v>
      </c>
      <c r="D33" s="29">
        <v>6.6230000000000002</v>
      </c>
      <c r="E33" s="22">
        <v>4.4589999999999996</v>
      </c>
      <c r="F33" s="22">
        <v>2.242</v>
      </c>
      <c r="G33" s="23">
        <v>0.78600000000000003</v>
      </c>
      <c r="H33" s="30" t="s">
        <v>9</v>
      </c>
      <c r="I33" s="30" t="s">
        <v>9</v>
      </c>
      <c r="J33" s="30" t="s">
        <v>9</v>
      </c>
      <c r="K33" s="26">
        <v>2.984</v>
      </c>
    </row>
    <row r="34" spans="1:11" ht="9.9499999999999993" customHeight="1" x14ac:dyDescent="0.25">
      <c r="A34" s="1" t="s">
        <v>32</v>
      </c>
      <c r="B34" s="21"/>
      <c r="C34" s="22">
        <v>7.1689999999999996</v>
      </c>
      <c r="D34" s="25">
        <v>1.7999999999999999E-2</v>
      </c>
      <c r="E34" s="29">
        <v>2.4660000000000002</v>
      </c>
      <c r="F34" s="29">
        <v>1.7250000000000001</v>
      </c>
      <c r="G34" s="23">
        <v>0.68500000000000005</v>
      </c>
      <c r="H34" s="23">
        <v>0.621</v>
      </c>
      <c r="I34" s="23">
        <v>61.747</v>
      </c>
      <c r="J34" s="23">
        <v>218.14599999999999</v>
      </c>
      <c r="K34" s="23">
        <v>373.95800000000003</v>
      </c>
    </row>
    <row r="35" spans="1:11" ht="9.9499999999999993" customHeight="1" x14ac:dyDescent="0.25">
      <c r="A35" s="1" t="s">
        <v>33</v>
      </c>
      <c r="B35" s="21"/>
      <c r="C35" s="22">
        <v>842.98400000000004</v>
      </c>
      <c r="D35" s="22">
        <v>1403.9929999999999</v>
      </c>
      <c r="E35" s="22">
        <v>749.04600000000005</v>
      </c>
      <c r="F35" s="22">
        <v>443.73599999999999</v>
      </c>
      <c r="G35" s="23">
        <f>+G36+G37+G38</f>
        <v>545.00199999999995</v>
      </c>
      <c r="H35" s="23">
        <f t="shared" ref="H35:K35" si="6">+H36+H37+H38</f>
        <v>483.61800000000005</v>
      </c>
      <c r="I35" s="23">
        <f t="shared" si="6"/>
        <v>792.87199999999996</v>
      </c>
      <c r="J35" s="23">
        <f t="shared" si="6"/>
        <v>707.69399999999996</v>
      </c>
      <c r="K35" s="23">
        <f t="shared" si="6"/>
        <v>545.08600000000001</v>
      </c>
    </row>
    <row r="36" spans="1:11" ht="9.9499999999999993" customHeight="1" x14ac:dyDescent="0.25">
      <c r="A36" s="1" t="s">
        <v>34</v>
      </c>
      <c r="B36" s="21"/>
      <c r="C36" s="22">
        <v>822.97400000000005</v>
      </c>
      <c r="D36" s="22">
        <v>1345.296</v>
      </c>
      <c r="E36" s="22">
        <v>720.90800000000002</v>
      </c>
      <c r="F36" s="22">
        <v>435.48500000000001</v>
      </c>
      <c r="G36" s="23">
        <v>507.59300000000002</v>
      </c>
      <c r="H36" s="23">
        <v>474.97</v>
      </c>
      <c r="I36" s="23">
        <v>766.04300000000001</v>
      </c>
      <c r="J36" s="23">
        <v>687.43</v>
      </c>
      <c r="K36" s="23">
        <v>527.09400000000005</v>
      </c>
    </row>
    <row r="37" spans="1:11" ht="9.9499999999999993" customHeight="1" x14ac:dyDescent="0.25">
      <c r="A37" s="1" t="s">
        <v>35</v>
      </c>
      <c r="B37" s="21"/>
      <c r="C37" s="22">
        <v>5.9219999999999997</v>
      </c>
      <c r="D37" s="22">
        <v>33.515999999999998</v>
      </c>
      <c r="E37" s="22">
        <v>13.943</v>
      </c>
      <c r="F37" s="22">
        <v>7.2080000000000002</v>
      </c>
      <c r="G37" s="23">
        <v>31.027999999999999</v>
      </c>
      <c r="H37" s="23">
        <v>5.66</v>
      </c>
      <c r="I37" s="23">
        <v>21.795000000000002</v>
      </c>
      <c r="J37" s="23">
        <v>17.696999999999999</v>
      </c>
      <c r="K37" s="23">
        <v>15.23</v>
      </c>
    </row>
    <row r="38" spans="1:11" ht="9.9499999999999993" customHeight="1" x14ac:dyDescent="0.25">
      <c r="A38" s="1" t="s">
        <v>36</v>
      </c>
      <c r="B38" s="21"/>
      <c r="C38" s="22">
        <v>14.087999999999999</v>
      </c>
      <c r="D38" s="22">
        <v>25.181000000000001</v>
      </c>
      <c r="E38" s="29">
        <v>14.195</v>
      </c>
      <c r="F38" s="29">
        <v>1.044</v>
      </c>
      <c r="G38" s="26">
        <v>6.3810000000000002</v>
      </c>
      <c r="H38" s="26">
        <v>2.988</v>
      </c>
      <c r="I38" s="26">
        <v>5.0339999999999998</v>
      </c>
      <c r="J38" s="26">
        <v>2.5670000000000002</v>
      </c>
      <c r="K38" s="26">
        <v>2.762</v>
      </c>
    </row>
    <row r="39" spans="1:11" ht="11.1" customHeight="1" x14ac:dyDescent="0.25">
      <c r="A39" s="17" t="s">
        <v>37</v>
      </c>
      <c r="B39" s="18"/>
      <c r="C39" s="15">
        <v>35.725000000000001</v>
      </c>
      <c r="D39" s="15">
        <v>8.8550000000000004</v>
      </c>
      <c r="E39" s="15">
        <v>8.3379999999999992</v>
      </c>
      <c r="F39" s="15">
        <v>111.57299999999999</v>
      </c>
      <c r="G39" s="16">
        <f>+G41</f>
        <v>13.615</v>
      </c>
      <c r="H39" s="16">
        <f>+H40+H41</f>
        <v>55.509</v>
      </c>
      <c r="I39" s="16">
        <f>+I41</f>
        <v>80.361000000000004</v>
      </c>
      <c r="J39" s="16">
        <v>11.002000000000001</v>
      </c>
      <c r="K39" s="16">
        <v>23.715</v>
      </c>
    </row>
    <row r="40" spans="1:11" ht="9.9499999999999993" customHeight="1" x14ac:dyDescent="0.25">
      <c r="A40" s="1" t="s">
        <v>38</v>
      </c>
      <c r="B40" s="21"/>
      <c r="C40" s="22">
        <v>21.619</v>
      </c>
      <c r="D40" s="29" t="s">
        <v>9</v>
      </c>
      <c r="E40" s="29" t="s">
        <v>9</v>
      </c>
      <c r="F40" s="22">
        <v>97.772000000000006</v>
      </c>
      <c r="G40" s="26" t="s">
        <v>9</v>
      </c>
      <c r="H40" s="26">
        <v>42.72</v>
      </c>
      <c r="I40" s="26" t="s">
        <v>9</v>
      </c>
      <c r="J40" s="26" t="s">
        <v>9</v>
      </c>
      <c r="K40" s="26" t="s">
        <v>9</v>
      </c>
    </row>
    <row r="41" spans="1:11" ht="9.9499999999999993" customHeight="1" x14ac:dyDescent="0.25">
      <c r="A41" s="1" t="s">
        <v>39</v>
      </c>
      <c r="B41" s="21"/>
      <c r="C41" s="22">
        <v>14.106</v>
      </c>
      <c r="D41" s="22">
        <v>8.8550000000000004</v>
      </c>
      <c r="E41" s="22">
        <v>8.3379999999999992</v>
      </c>
      <c r="F41" s="22">
        <v>13.801</v>
      </c>
      <c r="G41" s="23">
        <v>13.615</v>
      </c>
      <c r="H41" s="23">
        <v>12.789</v>
      </c>
      <c r="I41" s="23">
        <v>80.361000000000004</v>
      </c>
      <c r="J41" s="23">
        <v>11.002000000000001</v>
      </c>
      <c r="K41" s="23">
        <v>23.715</v>
      </c>
    </row>
    <row r="42" spans="1:11" ht="11.1" customHeight="1" x14ac:dyDescent="0.25">
      <c r="A42" s="17" t="s">
        <v>40</v>
      </c>
      <c r="B42" s="18"/>
      <c r="C42" s="15" t="s">
        <v>9</v>
      </c>
      <c r="D42" s="15" t="s">
        <v>9</v>
      </c>
      <c r="E42" s="15" t="s">
        <v>9</v>
      </c>
      <c r="F42" s="31">
        <v>0</v>
      </c>
      <c r="G42" s="16" t="s">
        <v>9</v>
      </c>
      <c r="H42" s="16" t="s">
        <v>9</v>
      </c>
      <c r="I42" s="16" t="s">
        <v>9</v>
      </c>
      <c r="J42" s="16" t="s">
        <v>9</v>
      </c>
      <c r="K42" s="16" t="s">
        <v>9</v>
      </c>
    </row>
    <row r="43" spans="1:11" ht="11.1" customHeight="1" x14ac:dyDescent="0.25">
      <c r="A43" s="17" t="s">
        <v>41</v>
      </c>
      <c r="B43" s="18"/>
      <c r="C43" s="19">
        <v>1977.827</v>
      </c>
      <c r="D43" s="19">
        <v>1323.2739999999999</v>
      </c>
      <c r="E43" s="19">
        <v>631.17499999999995</v>
      </c>
      <c r="F43" s="19">
        <v>968.53300000000002</v>
      </c>
      <c r="G43" s="20">
        <f>+G44+G45</f>
        <v>919.97899999999993</v>
      </c>
      <c r="H43" s="20">
        <f t="shared" ref="H43:J43" si="7">+H44+H45</f>
        <v>937.19299999999998</v>
      </c>
      <c r="I43" s="20">
        <f t="shared" si="7"/>
        <v>948.96899999999994</v>
      </c>
      <c r="J43" s="20">
        <f t="shared" si="7"/>
        <v>878.21399999999994</v>
      </c>
      <c r="K43" s="20">
        <f>+K44+K45+K46</f>
        <v>569.49200000000008</v>
      </c>
    </row>
    <row r="44" spans="1:11" ht="9.9499999999999993" customHeight="1" x14ac:dyDescent="0.25">
      <c r="A44" s="1" t="s">
        <v>42</v>
      </c>
      <c r="B44" s="21"/>
      <c r="C44" s="22">
        <v>1952.912</v>
      </c>
      <c r="D44" s="22">
        <v>1304.05</v>
      </c>
      <c r="E44" s="22">
        <v>617.68600000000004</v>
      </c>
      <c r="F44" s="22">
        <v>961.70600000000002</v>
      </c>
      <c r="G44" s="23">
        <v>913.42399999999998</v>
      </c>
      <c r="H44" s="23">
        <v>927.04399999999998</v>
      </c>
      <c r="I44" s="23">
        <v>937.02499999999998</v>
      </c>
      <c r="J44" s="23">
        <v>849.44799999999998</v>
      </c>
      <c r="K44" s="23">
        <v>545.005</v>
      </c>
    </row>
    <row r="45" spans="1:11" ht="9.9499999999999993" customHeight="1" x14ac:dyDescent="0.25">
      <c r="A45" s="1" t="s">
        <v>43</v>
      </c>
      <c r="B45" s="21"/>
      <c r="C45" s="22">
        <v>24.914999999999999</v>
      </c>
      <c r="D45" s="22">
        <v>19.224</v>
      </c>
      <c r="E45" s="29">
        <v>9.3149999999999995</v>
      </c>
      <c r="F45" s="29">
        <v>6.8259999999999996</v>
      </c>
      <c r="G45" s="26">
        <v>6.5549999999999997</v>
      </c>
      <c r="H45" s="26">
        <v>10.148999999999999</v>
      </c>
      <c r="I45" s="26">
        <v>11.944000000000001</v>
      </c>
      <c r="J45" s="26">
        <v>28.765999999999998</v>
      </c>
      <c r="K45" s="26">
        <v>24.465</v>
      </c>
    </row>
    <row r="46" spans="1:11" ht="9.9499999999999993" customHeight="1" x14ac:dyDescent="0.25">
      <c r="A46" s="1" t="s">
        <v>44</v>
      </c>
      <c r="B46" s="21"/>
      <c r="C46" s="29" t="s">
        <v>9</v>
      </c>
      <c r="D46" s="29" t="s">
        <v>9</v>
      </c>
      <c r="E46" s="29">
        <v>4.1740000000000004</v>
      </c>
      <c r="F46" s="28" t="s">
        <v>9</v>
      </c>
      <c r="G46" s="26" t="s">
        <v>9</v>
      </c>
      <c r="H46" s="26" t="s">
        <v>9</v>
      </c>
      <c r="I46" s="26" t="s">
        <v>9</v>
      </c>
      <c r="J46" s="26" t="s">
        <v>9</v>
      </c>
      <c r="K46" s="32">
        <v>2.1999999999999999E-2</v>
      </c>
    </row>
    <row r="47" spans="1:11" ht="8.25" customHeight="1" x14ac:dyDescent="0.25">
      <c r="A47" s="17" t="s">
        <v>45</v>
      </c>
      <c r="B47" s="18"/>
      <c r="C47" s="29" t="s">
        <v>9</v>
      </c>
      <c r="D47" s="29" t="s">
        <v>9</v>
      </c>
      <c r="E47" s="29" t="s">
        <v>9</v>
      </c>
      <c r="F47" s="31" t="s">
        <v>9</v>
      </c>
      <c r="G47" s="26" t="s">
        <v>9</v>
      </c>
      <c r="H47" s="26" t="s">
        <v>9</v>
      </c>
      <c r="I47" s="26" t="s">
        <v>9</v>
      </c>
      <c r="J47" s="26" t="s">
        <v>9</v>
      </c>
      <c r="K47" s="16" t="s">
        <v>9</v>
      </c>
    </row>
    <row r="48" spans="1:11" ht="3" customHeight="1" x14ac:dyDescent="0.25">
      <c r="A48" s="2"/>
      <c r="B48" s="33"/>
      <c r="C48" s="34"/>
      <c r="D48" s="34"/>
      <c r="E48" s="34"/>
      <c r="F48" s="35"/>
      <c r="G48" s="36"/>
      <c r="H48" s="36"/>
      <c r="I48" s="36"/>
      <c r="J48" s="36"/>
      <c r="K48" s="36"/>
    </row>
    <row r="49" spans="1:11" s="37" customFormat="1" ht="9" customHeight="1" x14ac:dyDescent="0.15">
      <c r="A49" s="47" t="s">
        <v>46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s="37" customFormat="1" ht="9" customHeight="1" x14ac:dyDescent="0.15">
      <c r="A50" s="47" t="s">
        <v>47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1:11" s="37" customFormat="1" ht="15.75" customHeight="1" x14ac:dyDescent="0.25">
      <c r="A51" s="40" t="s">
        <v>48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ht="9.75" customHeight="1" x14ac:dyDescent="0.25">
      <c r="A52" s="38" t="s">
        <v>49</v>
      </c>
      <c r="B52" s="42" t="s">
        <v>50</v>
      </c>
      <c r="C52" s="42"/>
      <c r="D52" s="42"/>
      <c r="E52" s="42"/>
      <c r="F52" s="42"/>
      <c r="G52" s="42"/>
      <c r="H52" s="42"/>
      <c r="I52" s="42"/>
      <c r="J52" s="42"/>
      <c r="K52" s="42"/>
    </row>
    <row r="53" spans="1:11" ht="15.75" customHeight="1" x14ac:dyDescent="0.25">
      <c r="A53" s="38" t="s">
        <v>51</v>
      </c>
      <c r="B53" s="42" t="s">
        <v>52</v>
      </c>
      <c r="C53" s="42"/>
      <c r="D53" s="42"/>
      <c r="E53" s="42"/>
      <c r="F53" s="42"/>
      <c r="G53" s="42"/>
      <c r="H53" s="42"/>
      <c r="I53" s="42"/>
      <c r="J53" s="42"/>
      <c r="K53" s="42"/>
    </row>
    <row r="54" spans="1:11" x14ac:dyDescent="0.25">
      <c r="A54" s="39" t="s">
        <v>53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</row>
  </sheetData>
  <mergeCells count="9">
    <mergeCell ref="A51:K51"/>
    <mergeCell ref="B52:K52"/>
    <mergeCell ref="B53:K53"/>
    <mergeCell ref="A1:K1"/>
    <mergeCell ref="A2:K2"/>
    <mergeCell ref="A3:K3"/>
    <mergeCell ref="A5:B5"/>
    <mergeCell ref="A49:K49"/>
    <mergeCell ref="A50:K50"/>
  </mergeCells>
  <printOptions horizontalCentered="1" verticalCentered="1"/>
  <pageMargins left="1.5748031496062993" right="1.5748031496062993" top="1.5748031496062993" bottom="1.574803149606299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23.32</vt:lpstr>
      <vt:lpstr>'23.32'!Área_de_impresión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2016-05-20T23:39:35Z</dcterms:created>
  <dcterms:modified xsi:type="dcterms:W3CDTF">2016-08-09T14:44:22Z</dcterms:modified>
</cp:coreProperties>
</file>