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13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'23.13'!$A$1:$J$60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J8" i="1" l="1"/>
  <c r="J7" i="1" s="1"/>
  <c r="I8" i="1"/>
  <c r="I7" i="1" s="1"/>
  <c r="H8" i="1"/>
  <c r="H7" i="1" s="1"/>
  <c r="G8" i="1"/>
  <c r="G7" i="1" s="1"/>
  <c r="F8" i="1"/>
  <c r="F7" i="1" s="1"/>
  <c r="E8" i="1"/>
  <c r="E7" i="1" s="1"/>
  <c r="D8" i="1"/>
  <c r="D7" i="1" s="1"/>
  <c r="C8" i="1"/>
  <c r="C7" i="1" s="1"/>
  <c r="B8" i="1"/>
  <c r="M53" i="1" s="1"/>
  <c r="B7" i="1"/>
  <c r="N54" i="1" l="1"/>
  <c r="N55" i="1"/>
  <c r="M61" i="1"/>
  <c r="N61" i="1" s="1"/>
  <c r="N57" i="1"/>
  <c r="N60" i="1"/>
  <c r="N59" i="1"/>
  <c r="N58" i="1"/>
  <c r="N56" i="1"/>
</calcChain>
</file>

<file path=xl/sharedStrings.xml><?xml version="1.0" encoding="utf-8"?>
<sst xmlns="http://schemas.openxmlformats.org/spreadsheetml/2006/main" count="104" uniqueCount="49">
  <si>
    <t xml:space="preserve">23.13  CRÉDITOS DIRECTOS POR FUENTE FINANCIERA, SEGÚN </t>
  </si>
  <si>
    <t xml:space="preserve">            ZONA GEOGRÁFICA, 2015</t>
  </si>
  <si>
    <t xml:space="preserve">            (Miles de soles)</t>
  </si>
  <si>
    <t>Zona 
geográfica</t>
  </si>
  <si>
    <t>Total</t>
  </si>
  <si>
    <t>Banca 
Múltiple</t>
  </si>
  <si>
    <t>Empre-
sas 
Finan-
cieras</t>
  </si>
  <si>
    <t>Cajas 
Muni-
cipales</t>
  </si>
  <si>
    <t>Cajas 
Rurales 
de 
Ahorro y
 Crédito</t>
  </si>
  <si>
    <t>EDPYME  
1/</t>
  </si>
  <si>
    <t>Empre-
sas de
Arrenda-
miento 
Finan-
ciero</t>
  </si>
  <si>
    <t>Banco de
la Nación 
2/</t>
  </si>
  <si>
    <t>Agro-
banco 3/</t>
  </si>
  <si>
    <t xml:space="preserve">Total </t>
  </si>
  <si>
    <t>Total en el País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</si>
  <si>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</si>
  <si>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</si>
  <si>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</si>
  <si>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</si>
  <si>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</si>
  <si>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</si>
  <si>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</si>
  <si>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</si>
  <si>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</si>
  <si>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</si>
  <si>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</si>
  <si>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</si>
  <si>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</si>
  <si>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</si>
  <si>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</si>
  <si>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</si>
  <si>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</si>
  <si>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</si>
  <si>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</si>
  <si>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</si>
  <si>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</si>
  <si>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</si>
  <si>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</si>
  <si>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</si>
  <si>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</si>
  <si>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Extranjero</t>
  </si>
  <si>
    <r>
      <t xml:space="preserve">Nota: </t>
    </r>
    <r>
      <rPr>
        <sz val="6"/>
        <rFont val="Arial Narrow"/>
        <family val="2"/>
      </rPr>
      <t>Saldos al 31-12-2015.</t>
    </r>
  </si>
  <si>
    <t>1/ Entidades de desarrollo de la pequeña y microempresa.</t>
  </si>
  <si>
    <t>2/ Solo considera los créditos de consumo e hipotecarios. Información del Reporte Crediticio de Deudores.</t>
  </si>
  <si>
    <t>3/ Solo considera los créditos que coloca directamente y no a través de otras instituciones financieras. Información del Reporte Crediticio de</t>
  </si>
  <si>
    <t xml:space="preserve">    Deudores.</t>
  </si>
  <si>
    <t>Fuente: Superintendencia de Banca, Seguros y AFP.</t>
  </si>
  <si>
    <t>Otros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</si>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</sst>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_ * #,##0_ ;_ * \-#,##0_ ;_ * &quot;-&quot;??_ ;_ @_ "/>
    <numFmt numFmtId="165" formatCode="#\ ###\ ##0"/>
    <numFmt numFmtId="166" formatCode="0.0000"/>
    <numFmt numFmtId="167" formatCode="#."/>
    <numFmt numFmtId="168" formatCode="_-[$€]* #,##0.00_-;\-[$€]* #,##0.00_-;_-[$€]* &quot;-&quot;??_-;_-@_-"/>
    <numFmt numFmtId="169" formatCode="_-* #,##0\ _P_t_s_-;\-* #,##0\ _P_t_s_-;_-* &quot;-&quot;\ _P_t_s_-;_-@_-"/>
    <numFmt numFmtId="170" formatCode="_-* #,##0.00\ _P_t_s_-;\-* #,##0.00\ _P_t_s_-;_-* &quot;-&quot;??\ _P_t_s_-;_-@_-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rgb="FF33CCCC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5" borderId="0" applyNumberFormat="0" applyBorder="0" applyAlignment="0" applyProtection="0"/>
    <xf numFmtId="0" fontId="13" fillId="17" borderId="10" applyNumberFormat="0" applyAlignment="0" applyProtection="0"/>
    <xf numFmtId="0" fontId="14" fillId="18" borderId="11" applyNumberFormat="0" applyAlignment="0" applyProtection="0"/>
    <xf numFmtId="0" fontId="15" fillId="0" borderId="12" applyNumberFormat="0" applyFill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7" fontId="17" fillId="0" borderId="0">
      <protection locked="0"/>
    </xf>
    <xf numFmtId="0" fontId="2" fillId="0" borderId="0"/>
    <xf numFmtId="167" fontId="18" fillId="0" borderId="0">
      <protection locked="0"/>
    </xf>
    <xf numFmtId="167" fontId="18" fillId="0" borderId="0">
      <protection locked="0"/>
    </xf>
    <xf numFmtId="0" fontId="19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20" fillId="8" borderId="10" applyNumberFormat="0" applyAlignment="0" applyProtection="0"/>
    <xf numFmtId="168" fontId="21" fillId="0" borderId="0" applyFont="0" applyFill="0" applyBorder="0" applyAlignment="0" applyProtection="0"/>
    <xf numFmtId="15" fontId="2" fillId="0" borderId="9" applyFill="0" applyBorder="0" applyProtection="0">
      <alignment horizontal="center" wrapText="1" shrinkToFit="1"/>
    </xf>
    <xf numFmtId="167" fontId="17" fillId="0" borderId="0">
      <protection locked="0"/>
    </xf>
    <xf numFmtId="167" fontId="17" fillId="0" borderId="0">
      <protection locked="0"/>
    </xf>
    <xf numFmtId="1" fontId="2" fillId="0" borderId="0" applyFont="0" applyFill="0" applyBorder="0" applyAlignment="0" applyProtection="0">
      <protection locked="0"/>
    </xf>
    <xf numFmtId="0" fontId="16" fillId="0" borderId="0">
      <protection locked="0"/>
    </xf>
    <xf numFmtId="0" fontId="16" fillId="0" borderId="0">
      <protection locked="0"/>
    </xf>
    <xf numFmtId="0" fontId="22" fillId="4" borderId="0" applyNumberFormat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ill="0" applyBorder="0" applyAlignment="0" applyProtection="0"/>
    <xf numFmtId="167" fontId="17" fillId="0" borderId="0">
      <protection locked="0"/>
    </xf>
    <xf numFmtId="0" fontId="24" fillId="23" borderId="0" applyNumberFormat="0" applyBorder="0" applyAlignment="0" applyProtection="0"/>
    <xf numFmtId="0" fontId="21" fillId="0" borderId="0"/>
    <xf numFmtId="0" fontId="25" fillId="24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13" applyNumberFormat="0" applyFont="0" applyAlignment="0" applyProtection="0"/>
    <xf numFmtId="173" fontId="26" fillId="0" borderId="0" applyFont="0" applyFill="0" applyBorder="0" applyAlignment="0" applyProtection="0"/>
    <xf numFmtId="0" fontId="16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17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19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</cellStyleXfs>
  <cellXfs count="50">
    <xf numFmtId="0" fontId="0" fillId="0" borderId="0" xfId="0"/>
    <xf numFmtId="0" fontId="3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5" fontId="4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166" fontId="4" fillId="0" borderId="0" xfId="2" applyNumberFormat="1" applyFont="1" applyBorder="1" applyAlignment="1">
      <alignment horizontal="centerContinuous" vertical="center"/>
    </xf>
    <xf numFmtId="0" fontId="5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centerContinuous" vertical="center"/>
    </xf>
    <xf numFmtId="166" fontId="4" fillId="0" borderId="2" xfId="2" applyNumberFormat="1" applyFont="1" applyBorder="1" applyAlignment="1">
      <alignment horizontal="centerContinuous" vertical="center"/>
    </xf>
    <xf numFmtId="0" fontId="6" fillId="0" borderId="3" xfId="2" applyFont="1" applyBorder="1" applyAlignment="1" applyProtection="1">
      <alignment horizontal="center" vertical="center" wrapText="1"/>
    </xf>
    <xf numFmtId="0" fontId="6" fillId="0" borderId="4" xfId="2" applyFont="1" applyBorder="1" applyAlignment="1" applyProtection="1">
      <alignment horizontal="right" vertical="center" wrapText="1"/>
    </xf>
    <xf numFmtId="0" fontId="5" fillId="0" borderId="0" xfId="2" applyFont="1" applyBorder="1" applyAlignment="1">
      <alignment vertical="center"/>
    </xf>
    <xf numFmtId="164" fontId="5" fillId="0" borderId="0" xfId="3" applyNumberFormat="1" applyFont="1" applyBorder="1" applyAlignment="1">
      <alignment vertical="center"/>
    </xf>
    <xf numFmtId="0" fontId="6" fillId="0" borderId="5" xfId="2" applyFont="1" applyBorder="1" applyAlignment="1" applyProtection="1">
      <alignment horizontal="center" vertical="center"/>
    </xf>
    <xf numFmtId="165" fontId="6" fillId="0" borderId="0" xfId="2" applyNumberFormat="1" applyFont="1" applyBorder="1" applyAlignment="1" applyProtection="1">
      <alignment horizontal="right" vertical="center" wrapText="1"/>
    </xf>
    <xf numFmtId="0" fontId="6" fillId="0" borderId="5" xfId="2" applyFont="1" applyBorder="1" applyAlignment="1" applyProtection="1">
      <alignment horizontal="left" vertical="center"/>
    </xf>
    <xf numFmtId="165" fontId="5" fillId="0" borderId="0" xfId="2" applyNumberFormat="1" applyFont="1" applyBorder="1" applyAlignment="1">
      <alignment vertical="center"/>
    </xf>
    <xf numFmtId="164" fontId="6" fillId="0" borderId="0" xfId="3" applyNumberFormat="1" applyFont="1" applyBorder="1" applyAlignment="1" applyProtection="1">
      <alignment horizontal="right" vertical="center" wrapText="1"/>
    </xf>
    <xf numFmtId="164" fontId="5" fillId="0" borderId="0" xfId="2" applyNumberFormat="1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7" fillId="0" borderId="5" xfId="2" applyFont="1" applyBorder="1" applyAlignment="1" applyProtection="1">
      <alignment horizontal="left" vertical="center"/>
    </xf>
    <xf numFmtId="164" fontId="7" fillId="0" borderId="0" xfId="3" applyNumberFormat="1" applyFont="1" applyBorder="1" applyAlignment="1" applyProtection="1">
      <alignment horizontal="right" vertical="center"/>
    </xf>
    <xf numFmtId="164" fontId="7" fillId="2" borderId="0" xfId="3" applyNumberFormat="1" applyFont="1" applyFill="1" applyBorder="1" applyAlignment="1" applyProtection="1">
      <alignment horizontal="right" vertical="center"/>
    </xf>
    <xf numFmtId="0" fontId="2" fillId="0" borderId="0" xfId="2"/>
    <xf numFmtId="164" fontId="8" fillId="2" borderId="0" xfId="3" applyNumberFormat="1" applyFont="1" applyFill="1" applyBorder="1" applyAlignment="1" applyProtection="1">
      <alignment horizontal="right" vertical="center"/>
    </xf>
    <xf numFmtId="2" fontId="9" fillId="0" borderId="0" xfId="2" applyNumberFormat="1" applyFont="1" applyBorder="1" applyAlignment="1">
      <alignment vertical="center"/>
    </xf>
    <xf numFmtId="164" fontId="4" fillId="2" borderId="0" xfId="3" applyNumberFormat="1" applyFont="1" applyFill="1" applyBorder="1" applyAlignment="1" applyProtection="1">
      <alignment horizontal="right" vertical="center"/>
    </xf>
    <xf numFmtId="2" fontId="5" fillId="0" borderId="0" xfId="2" applyNumberFormat="1" applyFont="1" applyBorder="1" applyAlignment="1">
      <alignment vertical="center"/>
    </xf>
    <xf numFmtId="164" fontId="6" fillId="0" borderId="0" xfId="3" applyNumberFormat="1" applyFont="1" applyBorder="1" applyAlignment="1" applyProtection="1">
      <alignment horizontal="right" vertical="center"/>
    </xf>
    <xf numFmtId="164" fontId="6" fillId="2" borderId="0" xfId="3" applyNumberFormat="1" applyFont="1" applyFill="1" applyBorder="1" applyAlignment="1" applyProtection="1">
      <alignment horizontal="right" vertical="center"/>
    </xf>
    <xf numFmtId="0" fontId="6" fillId="0" borderId="6" xfId="2" applyFont="1" applyBorder="1" applyAlignment="1" applyProtection="1">
      <alignment horizontal="left" vertical="center"/>
    </xf>
    <xf numFmtId="165" fontId="6" fillId="0" borderId="7" xfId="2" applyNumberFormat="1" applyFont="1" applyBorder="1" applyAlignment="1" applyProtection="1">
      <alignment horizontal="right" vertical="center"/>
    </xf>
    <xf numFmtId="165" fontId="6" fillId="2" borderId="8" xfId="2" applyNumberFormat="1" applyFont="1" applyFill="1" applyBorder="1" applyAlignment="1" applyProtection="1">
      <alignment horizontal="right" vertical="center"/>
    </xf>
    <xf numFmtId="0" fontId="6" fillId="0" borderId="0" xfId="2" applyFont="1" applyBorder="1" applyAlignment="1" applyProtection="1">
      <alignment horizontal="left" vertical="center"/>
    </xf>
    <xf numFmtId="165" fontId="8" fillId="0" borderId="0" xfId="2" applyNumberFormat="1" applyFont="1" applyBorder="1" applyAlignment="1" applyProtection="1">
      <alignment horizontal="right" vertical="center"/>
    </xf>
    <xf numFmtId="0" fontId="7" fillId="0" borderId="0" xfId="2" applyFont="1" applyBorder="1" applyAlignment="1" applyProtection="1">
      <alignment horizontal="left" vertical="center"/>
    </xf>
    <xf numFmtId="164" fontId="0" fillId="0" borderId="0" xfId="3" applyNumberFormat="1" applyFont="1"/>
    <xf numFmtId="1" fontId="4" fillId="0" borderId="0" xfId="2" applyNumberFormat="1" applyFont="1" applyBorder="1" applyAlignment="1">
      <alignment vertical="center"/>
    </xf>
    <xf numFmtId="165" fontId="8" fillId="2" borderId="9" xfId="2" applyNumberFormat="1" applyFont="1" applyFill="1" applyBorder="1" applyAlignment="1" applyProtection="1">
      <alignment horizontal="right" vertical="center"/>
    </xf>
    <xf numFmtId="2" fontId="8" fillId="0" borderId="9" xfId="2" applyNumberFormat="1" applyFont="1" applyBorder="1" applyAlignment="1">
      <alignment horizontal="right" vertical="center"/>
    </xf>
    <xf numFmtId="0" fontId="4" fillId="0" borderId="9" xfId="2" applyFont="1" applyBorder="1" applyAlignment="1">
      <alignment vertical="center"/>
    </xf>
    <xf numFmtId="165" fontId="4" fillId="2" borderId="9" xfId="2" applyNumberFormat="1" applyFont="1" applyFill="1" applyBorder="1" applyAlignment="1" applyProtection="1">
      <alignment horizontal="right" vertical="center"/>
    </xf>
    <xf numFmtId="2" fontId="4" fillId="0" borderId="9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165" fontId="4" fillId="0" borderId="0" xfId="2" applyNumberFormat="1" applyFont="1" applyBorder="1" applyAlignment="1">
      <alignment horizontal="right" vertical="center"/>
    </xf>
    <xf numFmtId="166" fontId="4" fillId="0" borderId="0" xfId="2" applyNumberFormat="1" applyFont="1" applyBorder="1" applyAlignment="1">
      <alignment horizontal="right" vertical="center"/>
    </xf>
    <xf numFmtId="166" fontId="4" fillId="0" borderId="2" xfId="2" applyNumberFormat="1" applyFont="1" applyBorder="1" applyAlignment="1">
      <alignment horizontal="right" vertical="center"/>
    </xf>
    <xf numFmtId="0" fontId="7" fillId="0" borderId="0" xfId="2" applyFont="1" applyBorder="1" applyAlignment="1" applyProtection="1">
      <alignment horizontal="justify" vertical="justify"/>
    </xf>
  </cellXfs>
  <cellStyles count="9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51"/>
    <cellStyle name="Millares 2" xfId="52"/>
    <cellStyle name="Millares 3" xfId="53"/>
    <cellStyle name="Millares 4" xfId="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2"/>
    <cellStyle name="Normal 3" xfId="6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701774170811767"/>
          <c:y val="0.17890952896316223"/>
          <c:w val="0.74866275986601416"/>
          <c:h val="0.5637377945330067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plosion val="2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0"/>
            <c:spPr>
              <a:pattFill prst="pct10">
                <a:fgClr>
                  <a:srgbClr xmlns:mc="http://schemas.openxmlformats.org/markup-compatibility/2006" xmlns:a14="http://schemas.microsoft.com/office/drawing/2010/main" val="993366" mc:Ignorable="a14" a14:legacySpreadsheetColorIndex="2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explosion val="20"/>
            <c:spPr>
              <a:pattFill prst="wdDnDiag">
                <a:fgClr>
                  <a:srgbClr xmlns:mc="http://schemas.openxmlformats.org/markup-compatibility/2006" xmlns:a14="http://schemas.microsoft.com/office/drawing/2010/main" val="0000FF" mc:Ignorable="a14" a14:legacySpreadsheetColorIndex="3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explosion val="2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8.8153272338933414E-2"/>
                  <c:y val="0.156313852425167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6974162633340559E-2"/>
                  <c:y val="-4.97931868264404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5050205880228334E-2"/>
                  <c:y val="2.9949947797201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130077776975127E-2"/>
                  <c:y val="7.50107348134176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430975944520697E-4"/>
                  <c:y val="0.103048033113357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071155096438635E-2"/>
                  <c:y val="0.102324750084098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1842870349708311"/>
                  <c:y val="9.03358690670882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640492186183154E-2"/>
                  <c:y val="-2.39642448976033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'23.13'!$L$54:$L$61</c:f>
              <c:strCache>
                <c:ptCount val="8"/>
                <c:pt idx="0">
                  <c:v>Lima</c:v>
                </c:pt>
                <c:pt idx="1">
                  <c:v>Arequipa</c:v>
                </c:pt>
                <c:pt idx="2">
                  <c:v>La Libertad</c:v>
                </c:pt>
                <c:pt idx="3">
                  <c:v>Piura</c:v>
                </c:pt>
                <c:pt idx="4">
                  <c:v>Callao</c:v>
                </c:pt>
                <c:pt idx="5">
                  <c:v>Lambayeque</c:v>
                </c:pt>
                <c:pt idx="6">
                  <c:v>Cusco</c:v>
                </c:pt>
                <c:pt idx="7">
                  <c:v>Otros</c:v>
                </c:pt>
              </c:strCache>
            </c:strRef>
          </c:cat>
          <c:val>
            <c:numRef>
              <c:f>'23.13'!$N$54:$N$61</c:f>
              <c:numCache>
                <c:formatCode>0.00</c:formatCode>
                <c:ptCount val="8"/>
                <c:pt idx="0">
                  <c:v>0.72290500900935251</c:v>
                </c:pt>
                <c:pt idx="1">
                  <c:v>3.6489317920275738E-2</c:v>
                </c:pt>
                <c:pt idx="2">
                  <c:v>3.0326536857896935E-2</c:v>
                </c:pt>
                <c:pt idx="3">
                  <c:v>2.4598411611762735E-2</c:v>
                </c:pt>
                <c:pt idx="4">
                  <c:v>2.3910996881334388E-2</c:v>
                </c:pt>
                <c:pt idx="5">
                  <c:v>2.0577976709459132E-2</c:v>
                </c:pt>
                <c:pt idx="6">
                  <c:v>1.7112061417622757E-2</c:v>
                </c:pt>
                <c:pt idx="7">
                  <c:v>0.12407968959229583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chemeClr val="tx1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47</xdr:row>
      <xdr:rowOff>19049</xdr:rowOff>
    </xdr:from>
    <xdr:to>
      <xdr:col>8</xdr:col>
      <xdr:colOff>342900</xdr:colOff>
      <xdr:row>58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58</xdr:row>
      <xdr:rowOff>165538</xdr:rowOff>
    </xdr:from>
    <xdr:to>
      <xdr:col>6</xdr:col>
      <xdr:colOff>305784</xdr:colOff>
      <xdr:row>59</xdr:row>
      <xdr:rowOff>122183</xdr:rowOff>
    </xdr:to>
    <xdr:sp macro="" textlink="">
      <xdr:nvSpPr>
        <xdr:cNvPr id="3" name="2 CuadroTexto"/>
        <xdr:cNvSpPr txBox="1"/>
      </xdr:nvSpPr>
      <xdr:spPr>
        <a:xfrm>
          <a:off x="171450" y="7471213"/>
          <a:ext cx="2525109" cy="147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Superintendencia de Banca, Seguros y AFP.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oneCellAnchor>
    <xdr:from>
      <xdr:col>0</xdr:col>
      <xdr:colOff>304800</xdr:colOff>
      <xdr:row>43</xdr:row>
      <xdr:rowOff>61606</xdr:rowOff>
    </xdr:from>
    <xdr:ext cx="3124200" cy="327782"/>
    <xdr:sp macro="" textlink="">
      <xdr:nvSpPr>
        <xdr:cNvPr id="4" name="3 CuadroTexto"/>
        <xdr:cNvSpPr txBox="1"/>
      </xdr:nvSpPr>
      <xdr:spPr>
        <a:xfrm>
          <a:off x="304800" y="5309881"/>
          <a:ext cx="3124200" cy="327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spAutoFit/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 i="0" baseline="0">
              <a:solidFill>
                <a:schemeClr val="tx1"/>
              </a:solidFill>
              <a:effectLst/>
              <a:latin typeface="Arial Narrow" pitchFamily="34" charset="0"/>
              <a:ea typeface="+mn-ea"/>
              <a:cs typeface="+mn-cs"/>
            </a:rPr>
            <a:t>ESTRUCTURA PORCENTUAL DE DESTINO DE LOS CRÉDITOS DIRECTOS POR PRINCIPALES ZONAS GEOGRÁFICAS, 2015</a:t>
          </a:r>
          <a:endParaRPr lang="es-PE" sz="800">
            <a:effectLst/>
            <a:latin typeface="Arial Narrow" pitchFamily="34" charset="0"/>
          </a:endParaRPr>
        </a:p>
      </xdr:txBody>
    </xdr:sp>
    <xdr:clientData/>
  </xdr:oneCellAnchor>
  <xdr:twoCellAnchor>
    <xdr:from>
      <xdr:col>0</xdr:col>
      <xdr:colOff>273051</xdr:colOff>
      <xdr:row>45</xdr:row>
      <xdr:rowOff>63500</xdr:rowOff>
    </xdr:from>
    <xdr:to>
      <xdr:col>8</xdr:col>
      <xdr:colOff>336551</xdr:colOff>
      <xdr:row>47</xdr:row>
      <xdr:rowOff>49213</xdr:rowOff>
    </xdr:to>
    <xdr:sp macro="" textlink="">
      <xdr:nvSpPr>
        <xdr:cNvPr id="5" name="4 CuadroTexto"/>
        <xdr:cNvSpPr txBox="1"/>
      </xdr:nvSpPr>
      <xdr:spPr>
        <a:xfrm>
          <a:off x="273051" y="5540375"/>
          <a:ext cx="3101975" cy="214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(Porcentaje)</a:t>
          </a:r>
          <a:endParaRPr lang="es-PE" sz="800">
            <a:effectLst/>
            <a:latin typeface="Arial Narrow" panose="020B0606020202030204" pitchFamily="34" charset="0"/>
          </a:endParaRPr>
        </a:p>
        <a:p>
          <a:endParaRPr lang="es-PE" sz="8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0.32815</cdr:x>
      <cdr:y>0.01548</cdr:y>
    </cdr:from>
    <cdr:to>
      <cdr:x>0.32815</cdr:x>
      <cdr:y>0.01548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2888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 Narrow"/>
            </a:rPr>
            <a:t>ESTRUCTURA PORCENTUAL DEL ORIGEN DE LOS  CRÉDITOS DIRECTOS, 2008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L74"/>
  <sheetViews>
    <sheetView showGridLines="0" tabSelected="1" zoomScale="150" zoomScaleNormal="150" workbookViewId="0">
      <selection activeCell="B7" sqref="B7"/>
    </sheetView>
  </sheetViews>
  <sheetFormatPr baseColWidth="10" defaultColWidth="5.85546875" defaultRowHeight="9" x14ac:dyDescent="0.25"/>
  <cols>
    <col min="1" max="1" width="7.28515625" style="3" customWidth="1"/>
    <col min="2" max="2" width="6.28515625" style="3" customWidth="1"/>
    <col min="3" max="3" width="6" style="3" customWidth="1"/>
    <col min="4" max="4" width="5.42578125" style="3" customWidth="1"/>
    <col min="5" max="5" width="5.5703125" style="3" customWidth="1"/>
    <col min="6" max="6" width="5.28515625" style="45" customWidth="1"/>
    <col min="7" max="7" width="5.140625" style="3" customWidth="1"/>
    <col min="8" max="8" width="4.5703125" style="3" customWidth="1"/>
    <col min="9" max="9" width="5.5703125" style="3" customWidth="1"/>
    <col min="10" max="10" width="5" style="3" customWidth="1"/>
    <col min="11" max="11" width="9.140625" style="3" bestFit="1" customWidth="1"/>
    <col min="12" max="12" width="8.42578125" style="3" customWidth="1"/>
    <col min="13" max="13" width="9.5703125" style="3" bestFit="1" customWidth="1"/>
    <col min="14" max="14" width="9.140625" style="3" customWidth="1"/>
    <col min="15" max="15" width="10.42578125" style="3" customWidth="1"/>
    <col min="16" max="16" width="10.85546875" style="4" customWidth="1"/>
    <col min="17" max="17" width="6.7109375" style="3" bestFit="1" customWidth="1"/>
    <col min="18" max="18" width="8.42578125" style="3" customWidth="1"/>
    <col min="19" max="19" width="7.7109375" style="3" customWidth="1"/>
    <col min="20" max="20" width="6" style="3" bestFit="1" customWidth="1"/>
    <col min="21" max="21" width="7.5703125" style="3" bestFit="1" customWidth="1"/>
    <col min="22" max="28" width="6" style="3" bestFit="1" customWidth="1"/>
    <col min="29" max="30" width="11.42578125" style="3" bestFit="1" customWidth="1"/>
    <col min="31" max="31" width="10" style="3" bestFit="1" customWidth="1"/>
    <col min="32" max="32" width="10.7109375" style="3" bestFit="1" customWidth="1"/>
    <col min="33" max="33" width="8.85546875" style="3" bestFit="1" customWidth="1"/>
    <col min="34" max="34" width="10" style="3" bestFit="1" customWidth="1"/>
    <col min="35" max="35" width="8.85546875" style="3" bestFit="1" customWidth="1"/>
    <col min="36" max="37" width="10" style="3" bestFit="1" customWidth="1"/>
    <col min="38" max="38" width="11.42578125" style="3" bestFit="1" customWidth="1"/>
    <col min="39" max="16384" width="5.85546875" style="3"/>
  </cols>
  <sheetData>
    <row r="1" spans="1:38" ht="12.95" customHeight="1" x14ac:dyDescent="0.25">
      <c r="A1" s="1" t="s">
        <v>0</v>
      </c>
      <c r="B1" s="2"/>
      <c r="C1" s="2"/>
      <c r="D1" s="2"/>
      <c r="E1" s="2"/>
      <c r="G1" s="2"/>
      <c r="H1" s="2"/>
      <c r="I1" s="2"/>
      <c r="J1" s="2"/>
    </row>
    <row r="2" spans="1:38" ht="12.95" customHeight="1" x14ac:dyDescent="0.25">
      <c r="A2" s="1" t="s">
        <v>1</v>
      </c>
      <c r="B2" s="5"/>
      <c r="C2" s="5"/>
      <c r="D2" s="5"/>
      <c r="E2" s="5"/>
      <c r="F2" s="46"/>
      <c r="G2" s="5"/>
      <c r="H2" s="5"/>
      <c r="I2" s="5"/>
      <c r="J2" s="5"/>
    </row>
    <row r="3" spans="1:38" ht="12.75" x14ac:dyDescent="0.25">
      <c r="A3" s="6" t="s">
        <v>2</v>
      </c>
      <c r="B3" s="2"/>
      <c r="C3" s="7"/>
      <c r="D3" s="7"/>
      <c r="E3" s="7"/>
      <c r="F3" s="47"/>
      <c r="G3" s="7"/>
      <c r="H3" s="7"/>
      <c r="I3" s="7"/>
      <c r="J3" s="7"/>
    </row>
    <row r="4" spans="1:38" ht="2.25" customHeight="1" x14ac:dyDescent="0.25">
      <c r="A4" s="8"/>
      <c r="B4" s="9"/>
      <c r="C4" s="10"/>
      <c r="D4" s="10"/>
      <c r="E4" s="10"/>
      <c r="F4" s="48"/>
      <c r="G4" s="10"/>
      <c r="H4" s="10"/>
      <c r="I4" s="10"/>
      <c r="J4" s="10"/>
    </row>
    <row r="5" spans="1:38" s="13" customFormat="1" ht="51" customHeight="1" x14ac:dyDescent="0.25">
      <c r="A5" s="11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P5" s="14"/>
    </row>
    <row r="6" spans="1:38" s="13" customFormat="1" ht="3.7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P6" s="14"/>
    </row>
    <row r="7" spans="1:38" s="13" customFormat="1" ht="9.9499999999999993" customHeight="1" x14ac:dyDescent="0.25">
      <c r="A7" s="17" t="s">
        <v>13</v>
      </c>
      <c r="B7" s="16">
        <f>+B8+B34</f>
        <v>258913323.18965</v>
      </c>
      <c r="C7" s="16">
        <f t="shared" ref="C7" si="0">+C8+C34</f>
        <v>226588912.78699994</v>
      </c>
      <c r="D7" s="16">
        <f t="shared" ref="D7:J7" si="1">+D8</f>
        <v>9244554.6209999993</v>
      </c>
      <c r="E7" s="16">
        <f t="shared" si="1"/>
        <v>14694814.393999999</v>
      </c>
      <c r="F7" s="16">
        <f t="shared" si="1"/>
        <v>463081.89599999995</v>
      </c>
      <c r="G7" s="16">
        <f t="shared" si="1"/>
        <v>1824604.6460000002</v>
      </c>
      <c r="H7" s="16">
        <f t="shared" si="1"/>
        <v>461549.67100000003</v>
      </c>
      <c r="I7" s="16">
        <f t="shared" si="1"/>
        <v>4031660.9836500003</v>
      </c>
      <c r="J7" s="16">
        <f t="shared" si="1"/>
        <v>1604144.1909999999</v>
      </c>
      <c r="L7" s="18"/>
      <c r="P7" s="14"/>
    </row>
    <row r="8" spans="1:38" s="13" customFormat="1" ht="9.9499999999999993" customHeight="1" x14ac:dyDescent="0.25">
      <c r="A8" s="17" t="s">
        <v>14</v>
      </c>
      <c r="B8" s="19">
        <f>SUM(B9:B33)</f>
        <v>258378918.42864999</v>
      </c>
      <c r="C8" s="19">
        <f t="shared" ref="C8:J8" si="2">SUM(C9:C33)</f>
        <v>226054508.02599993</v>
      </c>
      <c r="D8" s="19">
        <f t="shared" si="2"/>
        <v>9244554.6209999993</v>
      </c>
      <c r="E8" s="19">
        <f>SUM(E9:E33)</f>
        <v>14694814.393999999</v>
      </c>
      <c r="F8" s="19">
        <f t="shared" si="2"/>
        <v>463081.89599999995</v>
      </c>
      <c r="G8" s="19">
        <f t="shared" si="2"/>
        <v>1824604.6460000002</v>
      </c>
      <c r="H8" s="19">
        <f t="shared" si="2"/>
        <v>461549.67100000003</v>
      </c>
      <c r="I8" s="19">
        <f t="shared" si="2"/>
        <v>4031660.9836500003</v>
      </c>
      <c r="J8" s="19">
        <f t="shared" si="2"/>
        <v>1604144.1909999999</v>
      </c>
      <c r="K8" s="20"/>
      <c r="L8" s="20"/>
      <c r="M8" s="20"/>
      <c r="N8" s="20"/>
      <c r="O8" s="20"/>
      <c r="P8" s="20"/>
      <c r="Q8" s="20"/>
      <c r="R8" s="20"/>
      <c r="S8" s="20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s="13" customFormat="1" ht="9" customHeight="1" x14ac:dyDescent="0.2">
      <c r="A9" s="22" t="s">
        <v>15</v>
      </c>
      <c r="B9" s="23">
        <v>479998.77726000006</v>
      </c>
      <c r="C9" s="24">
        <v>148025.527</v>
      </c>
      <c r="D9" s="24">
        <v>18717.485000000001</v>
      </c>
      <c r="E9" s="24">
        <v>172903.29</v>
      </c>
      <c r="F9" s="24" t="s">
        <v>48</v>
      </c>
      <c r="G9" s="24">
        <v>11560.962</v>
      </c>
      <c r="H9" s="24" t="s">
        <v>48</v>
      </c>
      <c r="I9" s="24">
        <v>71591.427260000011</v>
      </c>
      <c r="J9" s="24">
        <v>57200.086000000003</v>
      </c>
      <c r="O9" s="25"/>
      <c r="P9" s="26"/>
      <c r="Q9" s="27"/>
    </row>
    <row r="10" spans="1:38" s="13" customFormat="1" ht="9" customHeight="1" x14ac:dyDescent="0.25">
      <c r="A10" s="22" t="s">
        <v>16</v>
      </c>
      <c r="B10" s="23">
        <v>3299948.4396200008</v>
      </c>
      <c r="C10" s="24">
        <v>2583808.5550000002</v>
      </c>
      <c r="D10" s="24">
        <v>171872.40200000003</v>
      </c>
      <c r="E10" s="24">
        <v>292502.49599999998</v>
      </c>
      <c r="F10" s="24">
        <v>26490.169000000002</v>
      </c>
      <c r="G10" s="24">
        <v>5477.2939999999999</v>
      </c>
      <c r="H10" s="24" t="s">
        <v>48</v>
      </c>
      <c r="I10" s="24">
        <v>156733.16761999996</v>
      </c>
      <c r="J10" s="24">
        <v>63064.356</v>
      </c>
      <c r="K10" s="20"/>
      <c r="P10" s="28"/>
      <c r="Q10" s="29"/>
    </row>
    <row r="11" spans="1:38" s="13" customFormat="1" ht="9" customHeight="1" x14ac:dyDescent="0.25">
      <c r="A11" s="22" t="s">
        <v>17</v>
      </c>
      <c r="B11" s="23">
        <v>720501.77773999993</v>
      </c>
      <c r="C11" s="24">
        <v>166485.94899999999</v>
      </c>
      <c r="D11" s="24">
        <v>130692.59699999999</v>
      </c>
      <c r="E11" s="24">
        <v>356419.40299999993</v>
      </c>
      <c r="F11" s="24" t="s">
        <v>48</v>
      </c>
      <c r="G11" s="24">
        <v>261.58600000000001</v>
      </c>
      <c r="H11" s="24" t="s">
        <v>48</v>
      </c>
      <c r="I11" s="24">
        <v>56037.071739999992</v>
      </c>
      <c r="J11" s="24">
        <v>10605.171</v>
      </c>
      <c r="K11" s="20"/>
      <c r="L11" s="20"/>
      <c r="M11" s="20"/>
      <c r="N11" s="20"/>
      <c r="O11" s="20"/>
      <c r="P11" s="20"/>
      <c r="Q11" s="20"/>
      <c r="R11" s="20"/>
      <c r="S11" s="20"/>
    </row>
    <row r="12" spans="1:38" s="13" customFormat="1" ht="9" customHeight="1" x14ac:dyDescent="0.25">
      <c r="A12" s="22" t="s">
        <v>18</v>
      </c>
      <c r="B12" s="23">
        <v>9428070.4984400012</v>
      </c>
      <c r="C12" s="24">
        <v>6362316.2340000002</v>
      </c>
      <c r="D12" s="24">
        <v>937188.90200000012</v>
      </c>
      <c r="E12" s="24">
        <v>1827769.3640000001</v>
      </c>
      <c r="F12" s="24">
        <v>36005.584999999999</v>
      </c>
      <c r="G12" s="24">
        <v>18629.686000000002</v>
      </c>
      <c r="H12" s="24" t="s">
        <v>48</v>
      </c>
      <c r="I12" s="24">
        <v>189280.18043999997</v>
      </c>
      <c r="J12" s="24">
        <v>56880.546999999999</v>
      </c>
      <c r="K12" s="20"/>
      <c r="P12" s="28"/>
      <c r="Q12" s="29"/>
    </row>
    <row r="13" spans="1:38" s="13" customFormat="1" ht="9" customHeight="1" x14ac:dyDescent="0.25">
      <c r="A13" s="22" t="s">
        <v>19</v>
      </c>
      <c r="B13" s="23">
        <v>1029902.19222</v>
      </c>
      <c r="C13" s="24">
        <v>513992.36200000002</v>
      </c>
      <c r="D13" s="24">
        <v>79937.706999999995</v>
      </c>
      <c r="E13" s="24">
        <v>259595.726</v>
      </c>
      <c r="F13" s="24">
        <v>41955.137999999999</v>
      </c>
      <c r="G13" s="24">
        <v>714.64099999999996</v>
      </c>
      <c r="H13" s="24" t="s">
        <v>48</v>
      </c>
      <c r="I13" s="24">
        <v>87954.856220000016</v>
      </c>
      <c r="J13" s="24">
        <v>45751.762000000002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38" s="13" customFormat="1" ht="9" customHeight="1" x14ac:dyDescent="0.25">
      <c r="A14" s="22" t="s">
        <v>20</v>
      </c>
      <c r="B14" s="23">
        <v>2906945.5021800003</v>
      </c>
      <c r="C14" s="24">
        <v>1900621.007</v>
      </c>
      <c r="D14" s="24">
        <v>209382.88099999999</v>
      </c>
      <c r="E14" s="24">
        <v>516018.80800000002</v>
      </c>
      <c r="F14" s="24">
        <v>57212.864000000001</v>
      </c>
      <c r="G14" s="24">
        <v>18467.616999999998</v>
      </c>
      <c r="H14" s="24" t="s">
        <v>48</v>
      </c>
      <c r="I14" s="24">
        <v>144939.20518000002</v>
      </c>
      <c r="J14" s="24">
        <v>60303.12</v>
      </c>
      <c r="P14" s="28"/>
      <c r="Q14" s="29"/>
    </row>
    <row r="15" spans="1:38" s="13" customFormat="1" ht="9" customHeight="1" x14ac:dyDescent="0.25">
      <c r="A15" s="22" t="s">
        <v>21</v>
      </c>
      <c r="B15" s="23">
        <v>6178097.5127500026</v>
      </c>
      <c r="C15" s="24">
        <v>5822564.5800000019</v>
      </c>
      <c r="D15" s="24">
        <v>159443.25100000002</v>
      </c>
      <c r="E15" s="24">
        <v>56807.642</v>
      </c>
      <c r="F15" s="24" t="s">
        <v>48</v>
      </c>
      <c r="G15" s="24">
        <v>14643.984</v>
      </c>
      <c r="H15" s="24" t="s">
        <v>48</v>
      </c>
      <c r="I15" s="24">
        <v>124638.05575</v>
      </c>
      <c r="J15" s="24" t="s">
        <v>48</v>
      </c>
      <c r="P15" s="28"/>
      <c r="Q15" s="29"/>
    </row>
    <row r="16" spans="1:38" s="13" customFormat="1" ht="9" customHeight="1" x14ac:dyDescent="0.25">
      <c r="A16" s="22" t="s">
        <v>22</v>
      </c>
      <c r="B16" s="23">
        <v>4421395.9211699991</v>
      </c>
      <c r="C16" s="24">
        <v>2302905.1170000001</v>
      </c>
      <c r="D16" s="24">
        <v>485166.08800000005</v>
      </c>
      <c r="E16" s="24">
        <v>1399994.8990000002</v>
      </c>
      <c r="F16" s="24">
        <v>13464.02</v>
      </c>
      <c r="G16" s="24">
        <v>39136.943000000007</v>
      </c>
      <c r="H16" s="24" t="s">
        <v>48</v>
      </c>
      <c r="I16" s="24">
        <v>135997.33417000002</v>
      </c>
      <c r="J16" s="24">
        <v>44731.519999999997</v>
      </c>
      <c r="P16" s="28"/>
      <c r="Q16" s="29"/>
    </row>
    <row r="17" spans="1:18" s="13" customFormat="1" ht="9" customHeight="1" x14ac:dyDescent="0.25">
      <c r="A17" s="22" t="s">
        <v>23</v>
      </c>
      <c r="B17" s="23">
        <v>260637.19115999996</v>
      </c>
      <c r="C17" s="24">
        <v>32445.830999999998</v>
      </c>
      <c r="D17" s="24">
        <v>55945.589</v>
      </c>
      <c r="E17" s="24">
        <v>142182.33899999998</v>
      </c>
      <c r="F17" s="24" t="s">
        <v>48</v>
      </c>
      <c r="G17" s="24">
        <v>1880.6849999999999</v>
      </c>
      <c r="H17" s="24" t="s">
        <v>48</v>
      </c>
      <c r="I17" s="24">
        <v>28182.747159999999</v>
      </c>
      <c r="J17" s="24" t="s">
        <v>48</v>
      </c>
      <c r="P17" s="28"/>
      <c r="Q17" s="29"/>
    </row>
    <row r="18" spans="1:18" s="13" customFormat="1" ht="9" customHeight="1" x14ac:dyDescent="0.25">
      <c r="A18" s="22" t="s">
        <v>24</v>
      </c>
      <c r="B18" s="23">
        <v>1454469.7083299998</v>
      </c>
      <c r="C18" s="24">
        <v>799243.83000000007</v>
      </c>
      <c r="D18" s="24">
        <v>168183.17600000001</v>
      </c>
      <c r="E18" s="24">
        <v>327780.67000000004</v>
      </c>
      <c r="F18" s="24" t="s">
        <v>48</v>
      </c>
      <c r="G18" s="24">
        <v>18873.262999999999</v>
      </c>
      <c r="H18" s="24" t="s">
        <v>48</v>
      </c>
      <c r="I18" s="24">
        <v>88720.737330000004</v>
      </c>
      <c r="J18" s="24">
        <v>51668.031999999999</v>
      </c>
      <c r="L18" s="18"/>
      <c r="P18" s="28"/>
    </row>
    <row r="19" spans="1:18" s="13" customFormat="1" ht="9" customHeight="1" x14ac:dyDescent="0.25">
      <c r="A19" s="22" t="s">
        <v>25</v>
      </c>
      <c r="B19" s="23">
        <v>4045569.8350900002</v>
      </c>
      <c r="C19" s="24">
        <v>2902210.3330000001</v>
      </c>
      <c r="D19" s="24">
        <v>193238.73</v>
      </c>
      <c r="E19" s="24">
        <v>500117.01799999992</v>
      </c>
      <c r="F19" s="24" t="s">
        <v>48</v>
      </c>
      <c r="G19" s="24">
        <v>11426.037</v>
      </c>
      <c r="H19" s="24" t="s">
        <v>48</v>
      </c>
      <c r="I19" s="24">
        <v>115331.74809000001</v>
      </c>
      <c r="J19" s="24">
        <v>323245.96899999998</v>
      </c>
      <c r="P19" s="28"/>
      <c r="Q19" s="29"/>
    </row>
    <row r="20" spans="1:18" s="13" customFormat="1" ht="9" customHeight="1" x14ac:dyDescent="0.25">
      <c r="A20" s="22" t="s">
        <v>26</v>
      </c>
      <c r="B20" s="23">
        <v>4417236.4482899997</v>
      </c>
      <c r="C20" s="24">
        <v>2397198.3849999998</v>
      </c>
      <c r="D20" s="24">
        <v>477078.71900000004</v>
      </c>
      <c r="E20" s="24">
        <v>1050147.7779999999</v>
      </c>
      <c r="F20" s="24">
        <v>12761.763000000001</v>
      </c>
      <c r="G20" s="24">
        <v>108391.436</v>
      </c>
      <c r="H20" s="24" t="s">
        <v>48</v>
      </c>
      <c r="I20" s="24">
        <v>175215.65028999996</v>
      </c>
      <c r="J20" s="24">
        <v>196442.717</v>
      </c>
      <c r="P20" s="28"/>
      <c r="Q20" s="29"/>
    </row>
    <row r="21" spans="1:18" s="13" customFormat="1" ht="9" customHeight="1" x14ac:dyDescent="0.25">
      <c r="A21" s="22" t="s">
        <v>27</v>
      </c>
      <c r="B21" s="23">
        <v>7835737.7930299994</v>
      </c>
      <c r="C21" s="24">
        <v>6361226.3480000002</v>
      </c>
      <c r="D21" s="24">
        <v>435436.80800000008</v>
      </c>
      <c r="E21" s="24">
        <v>739325.69599999988</v>
      </c>
      <c r="F21" s="24">
        <v>16293.26</v>
      </c>
      <c r="G21" s="24">
        <v>36447.777000000002</v>
      </c>
      <c r="H21" s="24" t="s">
        <v>48</v>
      </c>
      <c r="I21" s="24">
        <v>185016.69602999999</v>
      </c>
      <c r="J21" s="24">
        <v>61991.207999999999</v>
      </c>
      <c r="P21" s="28"/>
      <c r="Q21" s="29"/>
    </row>
    <row r="22" spans="1:18" s="13" customFormat="1" ht="9" customHeight="1" x14ac:dyDescent="0.25">
      <c r="A22" s="22" t="s">
        <v>28</v>
      </c>
      <c r="B22" s="23">
        <v>5316915.3656400004</v>
      </c>
      <c r="C22" s="24">
        <v>3971277.4710000004</v>
      </c>
      <c r="D22" s="24">
        <v>271724.57799999998</v>
      </c>
      <c r="E22" s="24">
        <v>613613.67700000003</v>
      </c>
      <c r="F22" s="24">
        <v>20892.295999999998</v>
      </c>
      <c r="G22" s="24">
        <v>114687.6</v>
      </c>
      <c r="H22" s="24" t="s">
        <v>48</v>
      </c>
      <c r="I22" s="24">
        <v>190742.07363999999</v>
      </c>
      <c r="J22" s="24">
        <v>133977.67000000001</v>
      </c>
      <c r="P22" s="28"/>
      <c r="Q22" s="29"/>
    </row>
    <row r="23" spans="1:18" s="13" customFormat="1" ht="9" customHeight="1" x14ac:dyDescent="0.25">
      <c r="A23" s="22" t="s">
        <v>29</v>
      </c>
      <c r="B23" s="23">
        <v>186783414.35448998</v>
      </c>
      <c r="C23" s="24">
        <v>177022415.08999997</v>
      </c>
      <c r="D23" s="24">
        <v>4080345.7059999998</v>
      </c>
      <c r="E23" s="24">
        <v>2438473.608</v>
      </c>
      <c r="F23" s="24">
        <v>126031.473</v>
      </c>
      <c r="G23" s="24">
        <v>1174206.101</v>
      </c>
      <c r="H23" s="24">
        <v>461549.67100000003</v>
      </c>
      <c r="I23" s="24">
        <v>1406070.41649</v>
      </c>
      <c r="J23" s="24">
        <v>74322.289000000004</v>
      </c>
      <c r="K23" s="18"/>
      <c r="P23" s="28"/>
      <c r="Q23" s="29"/>
    </row>
    <row r="24" spans="1:18" s="13" customFormat="1" ht="9" customHeight="1" x14ac:dyDescent="0.25">
      <c r="A24" s="22" t="s">
        <v>30</v>
      </c>
      <c r="B24" s="23">
        <v>2161239.1982399994</v>
      </c>
      <c r="C24" s="24">
        <v>1576219.0129999998</v>
      </c>
      <c r="D24" s="24">
        <v>88239.334000000003</v>
      </c>
      <c r="E24" s="24">
        <v>257244.08900000001</v>
      </c>
      <c r="F24" s="24" t="s">
        <v>48</v>
      </c>
      <c r="G24" s="24">
        <v>7945.1720000000005</v>
      </c>
      <c r="H24" s="24" t="s">
        <v>48</v>
      </c>
      <c r="I24" s="24">
        <v>174627.90123999998</v>
      </c>
      <c r="J24" s="24">
        <v>56963.688999999998</v>
      </c>
      <c r="P24" s="28"/>
      <c r="Q24" s="29"/>
    </row>
    <row r="25" spans="1:18" s="13" customFormat="1" ht="9" customHeight="1" x14ac:dyDescent="0.25">
      <c r="A25" s="22" t="s">
        <v>31</v>
      </c>
      <c r="B25" s="23">
        <v>493652.05059999996</v>
      </c>
      <c r="C25" s="24">
        <v>159712.04499999998</v>
      </c>
      <c r="D25" s="24">
        <v>40880.756999999998</v>
      </c>
      <c r="E25" s="24">
        <v>250929.74099999998</v>
      </c>
      <c r="F25" s="24" t="s">
        <v>48</v>
      </c>
      <c r="G25" s="24" t="s">
        <v>48</v>
      </c>
      <c r="H25" s="24" t="s">
        <v>48</v>
      </c>
      <c r="I25" s="24">
        <v>25361.999599999999</v>
      </c>
      <c r="J25" s="24">
        <v>16767.508000000002</v>
      </c>
      <c r="P25" s="28"/>
      <c r="Q25" s="29"/>
    </row>
    <row r="26" spans="1:18" s="13" customFormat="1" ht="9" customHeight="1" x14ac:dyDescent="0.25">
      <c r="A26" s="22" t="s">
        <v>32</v>
      </c>
      <c r="B26" s="23">
        <v>964262.0555700002</v>
      </c>
      <c r="C26" s="24">
        <v>656296.42700000014</v>
      </c>
      <c r="D26" s="24">
        <v>57576.474000000002</v>
      </c>
      <c r="E26" s="24">
        <v>217234.13099999999</v>
      </c>
      <c r="F26" s="24" t="s">
        <v>48</v>
      </c>
      <c r="G26" s="24">
        <v>119.273</v>
      </c>
      <c r="H26" s="24" t="s">
        <v>48</v>
      </c>
      <c r="I26" s="24">
        <v>33035.750570000004</v>
      </c>
      <c r="J26" s="24" t="s">
        <v>48</v>
      </c>
      <c r="P26" s="28"/>
      <c r="Q26" s="29"/>
    </row>
    <row r="27" spans="1:18" s="13" customFormat="1" ht="9" customHeight="1" x14ac:dyDescent="0.25">
      <c r="A27" s="22" t="s">
        <v>33</v>
      </c>
      <c r="B27" s="23">
        <v>589680.59165000007</v>
      </c>
      <c r="C27" s="24">
        <v>287038.21000000002</v>
      </c>
      <c r="D27" s="24">
        <v>83711.526000000013</v>
      </c>
      <c r="E27" s="24">
        <v>124098.63999999998</v>
      </c>
      <c r="F27" s="24" t="s">
        <v>48</v>
      </c>
      <c r="G27" s="24">
        <v>3185.2739999999999</v>
      </c>
      <c r="H27" s="24" t="s">
        <v>48</v>
      </c>
      <c r="I27" s="24">
        <v>32416.825650000002</v>
      </c>
      <c r="J27" s="24">
        <v>59230.116000000002</v>
      </c>
      <c r="P27" s="28"/>
      <c r="Q27" s="29"/>
    </row>
    <row r="28" spans="1:18" s="13" customFormat="1" ht="9" customHeight="1" x14ac:dyDescent="0.25">
      <c r="A28" s="22" t="s">
        <v>34</v>
      </c>
      <c r="B28" s="23">
        <v>6355710.9873100007</v>
      </c>
      <c r="C28" s="24">
        <v>4383123.2779999999</v>
      </c>
      <c r="D28" s="24">
        <v>409974.08199999999</v>
      </c>
      <c r="E28" s="24">
        <v>1174615.8909999998</v>
      </c>
      <c r="F28" s="24" t="s">
        <v>48</v>
      </c>
      <c r="G28" s="24">
        <v>127400.88799999999</v>
      </c>
      <c r="H28" s="24" t="s">
        <v>48</v>
      </c>
      <c r="I28" s="24">
        <v>171259.76831000001</v>
      </c>
      <c r="J28" s="24">
        <v>89337.08</v>
      </c>
      <c r="P28" s="28"/>
      <c r="Q28" s="29"/>
      <c r="R28" s="29"/>
    </row>
    <row r="29" spans="1:18" s="13" customFormat="1" ht="9" customHeight="1" x14ac:dyDescent="0.25">
      <c r="A29" s="22" t="s">
        <v>35</v>
      </c>
      <c r="B29" s="23">
        <v>2870521.4803800001</v>
      </c>
      <c r="C29" s="24">
        <v>1487800.405</v>
      </c>
      <c r="D29" s="24">
        <v>205936.15700000004</v>
      </c>
      <c r="E29" s="24">
        <v>814167.18400000001</v>
      </c>
      <c r="F29" s="24">
        <v>108135.41800000001</v>
      </c>
      <c r="G29" s="24">
        <v>84101.148000000001</v>
      </c>
      <c r="H29" s="24" t="s">
        <v>48</v>
      </c>
      <c r="I29" s="24">
        <v>128299.92737999999</v>
      </c>
      <c r="J29" s="24">
        <v>42081.241000000002</v>
      </c>
      <c r="P29" s="28"/>
      <c r="Q29" s="29"/>
    </row>
    <row r="30" spans="1:18" s="13" customFormat="1" ht="9" customHeight="1" x14ac:dyDescent="0.25">
      <c r="A30" s="22" t="s">
        <v>36</v>
      </c>
      <c r="B30" s="23">
        <v>2244915.0713599999</v>
      </c>
      <c r="C30" s="24">
        <v>1533987.409</v>
      </c>
      <c r="D30" s="24">
        <v>138894.75599999999</v>
      </c>
      <c r="E30" s="24">
        <v>341829.64600000001</v>
      </c>
      <c r="F30" s="24">
        <v>3839.91</v>
      </c>
      <c r="G30" s="24">
        <v>8889.648000000001</v>
      </c>
      <c r="H30" s="24" t="s">
        <v>48</v>
      </c>
      <c r="I30" s="24">
        <v>121180.84336</v>
      </c>
      <c r="J30" s="24">
        <v>96292.858999999997</v>
      </c>
      <c r="P30" s="28"/>
      <c r="Q30" s="29"/>
    </row>
    <row r="31" spans="1:18" s="13" customFormat="1" ht="9" customHeight="1" x14ac:dyDescent="0.25">
      <c r="A31" s="22" t="s">
        <v>37</v>
      </c>
      <c r="B31" s="23">
        <v>1993621.1543199997</v>
      </c>
      <c r="C31" s="24">
        <v>1360889.9339999999</v>
      </c>
      <c r="D31" s="24">
        <v>152445.70199999999</v>
      </c>
      <c r="E31" s="24">
        <v>403776.90599999996</v>
      </c>
      <c r="F31" s="24" t="s">
        <v>48</v>
      </c>
      <c r="G31" s="24">
        <v>302.51799999999997</v>
      </c>
      <c r="H31" s="24" t="s">
        <v>48</v>
      </c>
      <c r="I31" s="24">
        <v>57586.860320000007</v>
      </c>
      <c r="J31" s="24">
        <v>18619.234</v>
      </c>
      <c r="P31" s="28"/>
      <c r="Q31" s="29"/>
    </row>
    <row r="32" spans="1:18" s="13" customFormat="1" ht="9" customHeight="1" x14ac:dyDescent="0.25">
      <c r="A32" s="22" t="s">
        <v>38</v>
      </c>
      <c r="B32" s="23">
        <v>724502.46704999998</v>
      </c>
      <c r="C32" s="24">
        <v>333697.00299999997</v>
      </c>
      <c r="D32" s="24">
        <v>78372.17300000001</v>
      </c>
      <c r="E32" s="24">
        <v>223071.62899999999</v>
      </c>
      <c r="F32" s="24" t="s">
        <v>48</v>
      </c>
      <c r="G32" s="24">
        <v>9659.2099999999991</v>
      </c>
      <c r="H32" s="24" t="s">
        <v>48</v>
      </c>
      <c r="I32" s="24">
        <v>61035.591050000003</v>
      </c>
      <c r="J32" s="24">
        <v>18666.861000000001</v>
      </c>
      <c r="P32" s="28"/>
      <c r="Q32" s="29"/>
    </row>
    <row r="33" spans="1:17" s="13" customFormat="1" ht="9" customHeight="1" x14ac:dyDescent="0.25">
      <c r="A33" s="22" t="s">
        <v>39</v>
      </c>
      <c r="B33" s="23">
        <v>1401972.05476</v>
      </c>
      <c r="C33" s="24">
        <v>989007.68300000008</v>
      </c>
      <c r="D33" s="24">
        <v>114169.04099999998</v>
      </c>
      <c r="E33" s="24">
        <v>194194.12300000002</v>
      </c>
      <c r="F33" s="24" t="s">
        <v>48</v>
      </c>
      <c r="G33" s="24">
        <v>8195.9030000000002</v>
      </c>
      <c r="H33" s="24" t="s">
        <v>48</v>
      </c>
      <c r="I33" s="24">
        <v>70404.148759999996</v>
      </c>
      <c r="J33" s="24">
        <v>26001.155999999999</v>
      </c>
      <c r="P33" s="28"/>
      <c r="Q33" s="29"/>
    </row>
    <row r="34" spans="1:17" s="13" customFormat="1" ht="9.9499999999999993" customHeight="1" x14ac:dyDescent="0.25">
      <c r="A34" s="17" t="s">
        <v>40</v>
      </c>
      <c r="B34" s="30">
        <v>534404.76099999994</v>
      </c>
      <c r="C34" s="31">
        <v>534404.76099999994</v>
      </c>
      <c r="D34" s="31" t="s">
        <v>48</v>
      </c>
      <c r="E34" s="31" t="s">
        <v>48</v>
      </c>
      <c r="F34" s="24" t="s">
        <v>48</v>
      </c>
      <c r="G34" s="31" t="s">
        <v>48</v>
      </c>
      <c r="H34" s="24" t="s">
        <v>48</v>
      </c>
      <c r="I34" s="31" t="s">
        <v>48</v>
      </c>
      <c r="J34" s="31" t="s">
        <v>48</v>
      </c>
      <c r="P34" s="28"/>
      <c r="Q34" s="29"/>
    </row>
    <row r="35" spans="1:17" s="13" customFormat="1" ht="4.5" customHeight="1" x14ac:dyDescent="0.25">
      <c r="A35" s="32"/>
      <c r="B35" s="33"/>
      <c r="C35" s="34"/>
      <c r="D35" s="34"/>
      <c r="E35" s="34"/>
      <c r="F35" s="34"/>
      <c r="G35" s="34"/>
      <c r="H35" s="34"/>
      <c r="I35" s="34"/>
      <c r="J35" s="34"/>
      <c r="P35" s="28"/>
      <c r="Q35" s="29"/>
    </row>
    <row r="36" spans="1:17" s="13" customFormat="1" ht="9.75" customHeight="1" x14ac:dyDescent="0.25">
      <c r="A36" s="35" t="s">
        <v>41</v>
      </c>
      <c r="B36" s="36"/>
      <c r="C36" s="36"/>
      <c r="D36" s="36"/>
      <c r="E36" s="36"/>
      <c r="F36" s="36"/>
      <c r="G36" s="36"/>
      <c r="H36" s="36"/>
      <c r="I36" s="36"/>
      <c r="J36" s="36"/>
      <c r="P36" s="28"/>
      <c r="Q36" s="29"/>
    </row>
    <row r="37" spans="1:17" s="13" customFormat="1" ht="9.75" hidden="1" customHeight="1" x14ac:dyDescent="0.25">
      <c r="A37" s="37"/>
      <c r="B37" s="36"/>
      <c r="C37" s="36"/>
      <c r="D37" s="36"/>
      <c r="E37" s="36"/>
      <c r="F37" s="36"/>
      <c r="G37" s="36"/>
      <c r="H37" s="36"/>
      <c r="I37" s="36"/>
      <c r="J37" s="36"/>
      <c r="P37" s="28"/>
      <c r="Q37" s="29"/>
    </row>
    <row r="38" spans="1:17" s="13" customFormat="1" ht="9" customHeight="1" x14ac:dyDescent="0.25">
      <c r="A38" s="37" t="s">
        <v>42</v>
      </c>
      <c r="B38" s="36"/>
      <c r="C38" s="36"/>
      <c r="D38" s="36"/>
      <c r="E38" s="36"/>
      <c r="F38" s="36"/>
      <c r="G38" s="36"/>
      <c r="H38" s="36"/>
      <c r="I38" s="36"/>
      <c r="J38" s="36"/>
      <c r="P38" s="28"/>
      <c r="Q38" s="29"/>
    </row>
    <row r="39" spans="1:17" s="13" customFormat="1" ht="8.1" customHeight="1" x14ac:dyDescent="0.25">
      <c r="A39" s="37" t="s">
        <v>43</v>
      </c>
      <c r="B39" s="36"/>
      <c r="C39" s="36"/>
      <c r="D39" s="36"/>
      <c r="E39" s="36"/>
      <c r="F39" s="36"/>
      <c r="G39" s="36"/>
      <c r="H39" s="36"/>
      <c r="I39" s="36"/>
      <c r="J39" s="36"/>
      <c r="P39" s="14"/>
    </row>
    <row r="40" spans="1:17" s="13" customFormat="1" ht="8.1" customHeight="1" x14ac:dyDescent="0.25">
      <c r="A40" s="49" t="s">
        <v>44</v>
      </c>
      <c r="B40" s="49"/>
      <c r="C40" s="49"/>
      <c r="D40" s="49"/>
      <c r="E40" s="49"/>
      <c r="F40" s="49"/>
      <c r="G40" s="49"/>
      <c r="H40" s="49"/>
      <c r="I40" s="49"/>
      <c r="J40" s="49"/>
      <c r="P40" s="14"/>
    </row>
    <row r="41" spans="1:17" s="13" customFormat="1" ht="8.1" customHeight="1" x14ac:dyDescent="0.25">
      <c r="A41" s="37" t="s">
        <v>45</v>
      </c>
      <c r="B41" s="36"/>
      <c r="C41" s="36"/>
      <c r="D41" s="36"/>
      <c r="E41" s="36"/>
      <c r="F41" s="36"/>
      <c r="G41" s="36"/>
      <c r="H41" s="36"/>
      <c r="I41" s="36"/>
      <c r="J41" s="36"/>
      <c r="P41" s="14"/>
    </row>
    <row r="42" spans="1:17" ht="9" customHeight="1" x14ac:dyDescent="0.25">
      <c r="A42" s="35" t="s">
        <v>46</v>
      </c>
    </row>
    <row r="49" spans="12:16" ht="15" x14ac:dyDescent="0.25">
      <c r="N49" s="25"/>
      <c r="O49" s="25"/>
      <c r="P49" s="38"/>
    </row>
    <row r="50" spans="12:16" ht="12.75" x14ac:dyDescent="0.2">
      <c r="N50" s="25"/>
    </row>
    <row r="51" spans="12:16" ht="15" x14ac:dyDescent="0.25">
      <c r="N51" s="25"/>
      <c r="O51" s="39"/>
      <c r="P51" s="38"/>
    </row>
    <row r="52" spans="12:16" ht="12.75" x14ac:dyDescent="0.2">
      <c r="N52" s="25"/>
    </row>
    <row r="53" spans="12:16" x14ac:dyDescent="0.25">
      <c r="M53" s="40">
        <f>+B8</f>
        <v>258378918.42864999</v>
      </c>
      <c r="N53" s="41">
        <v>100</v>
      </c>
    </row>
    <row r="54" spans="12:16" ht="12.75" x14ac:dyDescent="0.2">
      <c r="L54" s="42" t="s">
        <v>29</v>
      </c>
      <c r="M54" s="43">
        <v>186783414.35448998</v>
      </c>
      <c r="N54" s="44">
        <f>M54/$M$53</f>
        <v>0.72290500900935251</v>
      </c>
      <c r="O54" s="25"/>
    </row>
    <row r="55" spans="12:16" x14ac:dyDescent="0.25">
      <c r="L55" s="42" t="s">
        <v>18</v>
      </c>
      <c r="M55" s="43">
        <v>9428070.4984400012</v>
      </c>
      <c r="N55" s="44">
        <f t="shared" ref="N55:N61" si="3">M55/$M$53</f>
        <v>3.6489317920275738E-2</v>
      </c>
    </row>
    <row r="56" spans="12:16" ht="12.75" x14ac:dyDescent="0.2">
      <c r="L56" s="42" t="s">
        <v>27</v>
      </c>
      <c r="M56" s="43">
        <v>7835737.7930299994</v>
      </c>
      <c r="N56" s="44">
        <f t="shared" si="3"/>
        <v>3.0326536857896935E-2</v>
      </c>
      <c r="O56" s="25"/>
    </row>
    <row r="57" spans="12:16" x14ac:dyDescent="0.25">
      <c r="L57" s="42" t="s">
        <v>34</v>
      </c>
      <c r="M57" s="43">
        <v>6355710.9873100007</v>
      </c>
      <c r="N57" s="44">
        <f t="shared" si="3"/>
        <v>2.4598411611762735E-2</v>
      </c>
    </row>
    <row r="58" spans="12:16" x14ac:dyDescent="0.25">
      <c r="L58" s="42" t="s">
        <v>21</v>
      </c>
      <c r="M58" s="43">
        <v>6178097.5127500026</v>
      </c>
      <c r="N58" s="44">
        <f t="shared" si="3"/>
        <v>2.3910996881334388E-2</v>
      </c>
    </row>
    <row r="59" spans="12:16" ht="15" x14ac:dyDescent="0.25">
      <c r="L59" s="42" t="s">
        <v>28</v>
      </c>
      <c r="M59" s="43">
        <v>5316915.3656400004</v>
      </c>
      <c r="N59" s="44">
        <f t="shared" si="3"/>
        <v>2.0577976709459132E-2</v>
      </c>
      <c r="O59" s="25"/>
      <c r="P59" s="38"/>
    </row>
    <row r="60" spans="12:16" ht="12.75" x14ac:dyDescent="0.2">
      <c r="L60" s="42" t="s">
        <v>22</v>
      </c>
      <c r="M60" s="43">
        <v>4421395.9211699991</v>
      </c>
      <c r="N60" s="44">
        <f t="shared" si="3"/>
        <v>1.7112061417622757E-2</v>
      </c>
      <c r="O60" s="25"/>
    </row>
    <row r="61" spans="12:16" x14ac:dyDescent="0.25">
      <c r="L61" s="42" t="s">
        <v>47</v>
      </c>
      <c r="M61" s="43">
        <f>M53-SUM(M54:M60)</f>
        <v>32059575.995820016</v>
      </c>
      <c r="N61" s="44">
        <f t="shared" si="3"/>
        <v>0.12407968959229583</v>
      </c>
    </row>
    <row r="65" spans="15:16" ht="12.75" x14ac:dyDescent="0.2">
      <c r="O65" s="25"/>
    </row>
    <row r="67" spans="15:16" ht="12.75" x14ac:dyDescent="0.2">
      <c r="O67" s="25"/>
    </row>
    <row r="70" spans="15:16" ht="15" x14ac:dyDescent="0.25">
      <c r="O70" s="25"/>
      <c r="P70" s="38"/>
    </row>
    <row r="73" spans="15:16" ht="15" x14ac:dyDescent="0.25">
      <c r="O73" s="25"/>
      <c r="P73" s="38"/>
    </row>
    <row r="74" spans="15:16" ht="12.75" x14ac:dyDescent="0.2">
      <c r="O74" s="25"/>
    </row>
  </sheetData>
  <mergeCells count="1">
    <mergeCell ref="A40:J40"/>
  </mergeCells>
  <printOptions horizontalCentered="1" verticalCentered="1"/>
  <pageMargins left="1.5748031496062993" right="1.5748031496062993" top="1.5748031496062993" bottom="1.574803149606299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23.13</vt:lpstr>
      <vt:lpstr>'23.13'!Área_de_impresión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2016-05-20T23:33:38Z</dcterms:created>
  <dcterms:modified xsi:type="dcterms:W3CDTF">2016-08-09T14:47:01Z</dcterms:modified>
</cp:coreProperties>
</file>