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12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'23.12'!$A$1:$A$34</definedName>
    <definedName name="A_impresión_IM">#REF!</definedName>
    <definedName name="_xlnm.Print_Area" localSheetId="0">'23.12'!$A$1:$J$53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N51" i="1" l="1"/>
  <c r="N50" i="1"/>
  <c r="N49" i="1"/>
  <c r="N48" i="1"/>
  <c r="N47" i="1"/>
  <c r="N46" i="1"/>
  <c r="N45" i="1"/>
  <c r="N43" i="1" s="1"/>
  <c r="O47" i="1" s="1"/>
  <c r="P47" i="1" s="1"/>
  <c r="N44" i="1"/>
  <c r="O44" i="1" l="1"/>
  <c r="O49" i="1"/>
  <c r="P49" i="1" s="1"/>
  <c r="O46" i="1"/>
  <c r="P46" i="1" s="1"/>
  <c r="O50" i="1"/>
  <c r="P50" i="1" s="1"/>
  <c r="O48" i="1"/>
  <c r="P48" i="1" s="1"/>
  <c r="O51" i="1"/>
  <c r="P51" i="1" s="1"/>
  <c r="P44" i="1"/>
  <c r="O45" i="1"/>
  <c r="P45" i="1" s="1"/>
  <c r="O43" i="1" l="1"/>
  <c r="P43" i="1"/>
</calcChain>
</file>

<file path=xl/sharedStrings.xml><?xml version="1.0" encoding="utf-8"?>
<sst xmlns="http://schemas.openxmlformats.org/spreadsheetml/2006/main" count="65" uniqueCount="47">
  <si>
    <t>23.12  CRÉDITOS DIRECTOS POR FUENTE FINANCIERA, SEGÚN  SECTOR ECONÓMICO, 2015</t>
  </si>
  <si>
    <t xml:space="preserve">             (Miles de soles)</t>
  </si>
  <si>
    <t xml:space="preserve">Sector Económico </t>
  </si>
  <si>
    <t>Total</t>
  </si>
  <si>
    <t>Banca 
Múltiple</t>
  </si>
  <si>
    <t>Empre-
sas 
Finan-
cieras</t>
  </si>
  <si>
    <t>Cajas 
Muni-
cipales</t>
  </si>
  <si>
    <t>Cajas 
Rurales 
de 
Ahorro y
 Crédito</t>
  </si>
  <si>
    <t>EDPYME  
1/</t>
  </si>
  <si>
    <t>Empre-
sas de
Arrenda-
miento 
Finan-
ciero</t>
  </si>
  <si>
    <t>Banco de
la Nación 
2/</t>
  </si>
  <si>
    <t>Agro-
banco       3/</t>
  </si>
  <si>
    <t>Créditos Corporativos, Grandes, Medianas, Pequeñas y Microempresas</t>
  </si>
  <si>
    <t>-</t>
  </si>
  <si>
    <t>Agricultura, ganadería, caza y silvicultura</t>
  </si>
  <si>
    <t>Pesca</t>
  </si>
  <si>
    <t>Minería</t>
  </si>
  <si>
    <t>Industria manufacturera</t>
  </si>
  <si>
    <t>Electricidad, gas y agua</t>
  </si>
  <si>
    <t>Construcción</t>
  </si>
  <si>
    <t>Comercio</t>
  </si>
  <si>
    <t>Hoteles y restaurantes</t>
  </si>
  <si>
    <t>Transporte, almac. y comunicaciones</t>
  </si>
  <si>
    <t>Intermediación financiera</t>
  </si>
  <si>
    <t>Act. inmob. emp. y de alquiler</t>
  </si>
  <si>
    <t>Administración pública y defensa</t>
  </si>
  <si>
    <t>Enseñanza</t>
  </si>
  <si>
    <t>Servicios sociales y salud</t>
  </si>
  <si>
    <t>Otras actividades de servicios comunitarios</t>
  </si>
  <si>
    <t>Hogares privados con servicio doméstico y organizaciones extraterritoriales</t>
  </si>
  <si>
    <t>Créditos Hipotecarios para Vivienda</t>
  </si>
  <si>
    <t xml:space="preserve"> </t>
  </si>
  <si>
    <t>Créditos de Consumo</t>
  </si>
  <si>
    <r>
      <t xml:space="preserve">Nota: </t>
    </r>
    <r>
      <rPr>
        <sz val="6"/>
        <rFont val="Arial Narrow"/>
        <family val="2"/>
      </rPr>
      <t>Saldos al 31-12-2015.</t>
    </r>
  </si>
  <si>
    <t>1/ Entidades de desarrollo de la pequeña y microempresa.</t>
  </si>
  <si>
    <t>2/ Solo considera los créditos de consumo e hipotecarios.</t>
  </si>
  <si>
    <t>3/ Solo considera los créditos que coloca directamente y no a través de otras instituciones financieras.</t>
  </si>
  <si>
    <t>Fuente: Superintendencia de Banca, Seguros y AFP.</t>
  </si>
  <si>
    <t>REDONDEO</t>
  </si>
  <si>
    <t>Banca Múltiple</t>
  </si>
  <si>
    <t>Empresas Financieras</t>
  </si>
  <si>
    <t>Cajas Municipales</t>
  </si>
  <si>
    <t>Cajas Rurales de Ahorro y Crédito</t>
  </si>
  <si>
    <t>EDPYME</t>
  </si>
  <si>
    <t>Empresas de Arrendamiento Financiero</t>
  </si>
  <si>
    <t>Banco de la Nación</t>
  </si>
  <si>
    <t>Agrobanco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</si>
</sst>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#\ ###\ ##0"/>
    <numFmt numFmtId="165" formatCode="0.00_)"/>
    <numFmt numFmtId="166" formatCode="_ * #,##0_ ;_ * \-#,##0_ ;_ * &quot;-&quot;??_ ;_ @_ 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7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6" borderId="0" applyNumberFormat="0" applyBorder="0" applyAlignment="0" applyProtection="0"/>
    <xf numFmtId="0" fontId="13" fillId="18" borderId="11" applyNumberFormat="0" applyAlignment="0" applyProtection="0"/>
    <xf numFmtId="0" fontId="14" fillId="19" borderId="12" applyNumberFormat="0" applyAlignment="0" applyProtection="0"/>
    <xf numFmtId="0" fontId="15" fillId="0" borderId="13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7" fontId="17" fillId="0" borderId="0">
      <protection locked="0"/>
    </xf>
    <xf numFmtId="0" fontId="18" fillId="0" borderId="0"/>
    <xf numFmtId="167" fontId="19" fillId="0" borderId="0">
      <protection locked="0"/>
    </xf>
    <xf numFmtId="167" fontId="19" fillId="0" borderId="0">
      <protection locked="0"/>
    </xf>
    <xf numFmtId="0" fontId="20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3" borderId="0" applyNumberFormat="0" applyBorder="0" applyAlignment="0" applyProtection="0"/>
    <xf numFmtId="0" fontId="21" fillId="9" borderId="11" applyNumberFormat="0" applyAlignment="0" applyProtection="0"/>
    <xf numFmtId="168" fontId="22" fillId="0" borderId="0" applyFont="0" applyFill="0" applyBorder="0" applyAlignment="0" applyProtection="0"/>
    <xf numFmtId="15" fontId="18" fillId="0" borderId="8" applyFill="0" applyBorder="0" applyProtection="0">
      <alignment horizontal="center" wrapText="1" shrinkToFit="1"/>
    </xf>
    <xf numFmtId="167" fontId="17" fillId="0" borderId="0">
      <protection locked="0"/>
    </xf>
    <xf numFmtId="167" fontId="17" fillId="0" borderId="0">
      <protection locked="0"/>
    </xf>
    <xf numFmtId="1" fontId="18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3" fillId="5" borderId="0" applyNumberFormat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ill="0" applyBorder="0" applyAlignment="0" applyProtection="0"/>
    <xf numFmtId="167" fontId="17" fillId="0" borderId="0">
      <protection locked="0"/>
    </xf>
    <xf numFmtId="0" fontId="24" fillId="24" borderId="0" applyNumberFormat="0" applyBorder="0" applyAlignment="0" applyProtection="0"/>
    <xf numFmtId="0" fontId="22" fillId="0" borderId="0"/>
    <xf numFmtId="0" fontId="25" fillId="25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6" borderId="14" applyNumberFormat="0" applyFont="0" applyAlignment="0" applyProtection="0"/>
    <xf numFmtId="173" fontId="26" fillId="0" borderId="0" applyFont="0" applyFill="0" applyBorder="0" applyAlignment="0" applyProtection="0"/>
    <xf numFmtId="0" fontId="16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18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20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</cellStyleXfs>
  <cellXfs count="40">
    <xf numFmtId="0" fontId="0" fillId="0" borderId="0" xfId="0"/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164" fontId="4" fillId="0" borderId="0" xfId="2" applyNumberFormat="1" applyFont="1" applyBorder="1" applyAlignment="1">
      <alignment horizontal="centerContinuous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right" vertical="center" wrapText="1"/>
    </xf>
    <xf numFmtId="0" fontId="6" fillId="0" borderId="3" xfId="2" applyFont="1" applyBorder="1" applyAlignment="1" applyProtection="1">
      <alignment horizontal="right" vertical="center" wrapText="1"/>
    </xf>
    <xf numFmtId="0" fontId="7" fillId="0" borderId="0" xfId="2" applyFont="1" applyBorder="1" applyAlignment="1" applyProtection="1">
      <alignment horizontal="right" vertical="center" wrapText="1"/>
    </xf>
    <xf numFmtId="0" fontId="5" fillId="0" borderId="0" xfId="2" applyFont="1" applyBorder="1" applyAlignment="1">
      <alignment vertical="center"/>
    </xf>
    <xf numFmtId="0" fontId="6" fillId="0" borderId="4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right" vertical="center" wrapText="1"/>
    </xf>
    <xf numFmtId="164" fontId="6" fillId="0" borderId="0" xfId="2" applyNumberFormat="1" applyFont="1" applyBorder="1" applyAlignment="1" applyProtection="1">
      <alignment horizontal="right" vertical="center"/>
    </xf>
    <xf numFmtId="164" fontId="7" fillId="0" borderId="0" xfId="2" applyNumberFormat="1" applyFont="1" applyBorder="1" applyAlignment="1" applyProtection="1">
      <alignment horizontal="right" vertical="center"/>
    </xf>
    <xf numFmtId="165" fontId="6" fillId="0" borderId="4" xfId="2" applyNumberFormat="1" applyFont="1" applyFill="1" applyBorder="1" applyAlignment="1" applyProtection="1">
      <alignment horizontal="left" vertical="center"/>
    </xf>
    <xf numFmtId="166" fontId="6" fillId="0" borderId="0" xfId="1" applyNumberFormat="1" applyFont="1" applyBorder="1" applyAlignment="1" applyProtection="1">
      <alignment horizontal="right" vertical="center"/>
    </xf>
    <xf numFmtId="0" fontId="6" fillId="0" borderId="4" xfId="2" applyFont="1" applyFill="1" applyBorder="1" applyAlignment="1" applyProtection="1">
      <alignment horizontal="left" vertical="center" wrapText="1"/>
    </xf>
    <xf numFmtId="166" fontId="6" fillId="0" borderId="0" xfId="1" applyNumberFormat="1" applyFont="1" applyFill="1" applyBorder="1" applyAlignment="1" applyProtection="1">
      <alignment horizontal="right" vertical="center"/>
    </xf>
    <xf numFmtId="0" fontId="8" fillId="0" borderId="4" xfId="2" applyFont="1" applyFill="1" applyBorder="1" applyAlignment="1" applyProtection="1">
      <alignment horizontal="left" vertical="center" wrapText="1" indent="1"/>
    </xf>
    <xf numFmtId="166" fontId="8" fillId="0" borderId="0" xfId="1" applyNumberFormat="1" applyFont="1" applyBorder="1" applyAlignment="1" applyProtection="1">
      <alignment horizontal="right" vertical="center"/>
    </xf>
    <xf numFmtId="164" fontId="4" fillId="0" borderId="0" xfId="2" applyNumberFormat="1" applyFont="1" applyBorder="1" applyAlignment="1" applyProtection="1">
      <alignment horizontal="right" vertical="center"/>
    </xf>
    <xf numFmtId="0" fontId="8" fillId="0" borderId="4" xfId="2" applyFont="1" applyFill="1" applyBorder="1" applyAlignment="1" applyProtection="1">
      <alignment horizontal="left" vertical="center" indent="1"/>
    </xf>
    <xf numFmtId="164" fontId="8" fillId="0" borderId="4" xfId="2" applyNumberFormat="1" applyFont="1" applyFill="1" applyBorder="1" applyAlignment="1" applyProtection="1">
      <alignment horizontal="left" vertical="center" indent="1"/>
    </xf>
    <xf numFmtId="0" fontId="6" fillId="0" borderId="4" xfId="2" applyFont="1" applyBorder="1" applyAlignment="1" applyProtection="1">
      <alignment horizontal="left" vertical="center" wrapText="1"/>
    </xf>
    <xf numFmtId="0" fontId="6" fillId="0" borderId="5" xfId="2" applyFont="1" applyBorder="1" applyAlignment="1" applyProtection="1">
      <alignment horizontal="left" vertical="center"/>
    </xf>
    <xf numFmtId="166" fontId="6" fillId="0" borderId="6" xfId="1" applyNumberFormat="1" applyFont="1" applyBorder="1" applyAlignment="1" applyProtection="1">
      <alignment horizontal="right" vertical="center"/>
    </xf>
    <xf numFmtId="166" fontId="6" fillId="0" borderId="7" xfId="1" applyNumberFormat="1" applyFont="1" applyBorder="1" applyAlignment="1" applyProtection="1">
      <alignment horizontal="right" vertical="center"/>
    </xf>
    <xf numFmtId="0" fontId="6" fillId="0" borderId="0" xfId="2" applyFont="1" applyFill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6" fillId="0" borderId="0" xfId="2" applyFont="1" applyBorder="1" applyAlignment="1" applyProtection="1">
      <alignment horizontal="left" vertical="center"/>
    </xf>
    <xf numFmtId="0" fontId="2" fillId="0" borderId="0" xfId="2"/>
    <xf numFmtId="0" fontId="9" fillId="2" borderId="8" xfId="2" applyFont="1" applyFill="1" applyBorder="1"/>
    <xf numFmtId="164" fontId="7" fillId="0" borderId="8" xfId="2" applyNumberFormat="1" applyFont="1" applyBorder="1" applyAlignment="1" applyProtection="1">
      <alignment horizontal="right" vertical="center"/>
    </xf>
    <xf numFmtId="2" fontId="4" fillId="3" borderId="9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/>
    <xf numFmtId="0" fontId="4" fillId="0" borderId="9" xfId="2" applyFont="1" applyBorder="1" applyAlignment="1">
      <alignment vertical="center"/>
    </xf>
    <xf numFmtId="164" fontId="4" fillId="0" borderId="8" xfId="2" applyNumberFormat="1" applyFont="1" applyBorder="1" applyAlignment="1" applyProtection="1">
      <alignment horizontal="right" vertical="center"/>
    </xf>
    <xf numFmtId="2" fontId="4" fillId="3" borderId="10" xfId="2" applyNumberFormat="1" applyFont="1" applyFill="1" applyBorder="1" applyAlignment="1">
      <alignment horizontal="center" vertical="center"/>
    </xf>
    <xf numFmtId="2" fontId="2" fillId="2" borderId="8" xfId="2" applyNumberFormat="1" applyFill="1" applyBorder="1"/>
    <xf numFmtId="0" fontId="3" fillId="0" borderId="0" xfId="2" applyFont="1" applyBorder="1" applyAlignment="1" applyProtection="1">
      <alignment horizontal="left" vertical="center" wrapText="1"/>
    </xf>
  </cellXfs>
  <cellStyles count="94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" xfId="1" builtinId="3"/>
    <cellStyle name="Millares [0] 2" xfId="50"/>
    <cellStyle name="Millares 2" xfId="51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413642603344551"/>
          <c:y val="3.5592098408281592E-2"/>
          <c:w val="0.65311959457603763"/>
          <c:h val="0.6710836801363104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7"/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993366" mc:Ignorable="a14" a14:legacySpreadsheetColorIndex="2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00FF" mc:Ignorable="a14" a14:legacySpreadsheetColorIndex="3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5574975296271885"/>
                  <c:y val="7.2597696469206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4419039943847245"/>
                  <c:y val="-0.13443112629549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4396992575191843"/>
                  <c:y val="6.08313875687379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3297775787704655"/>
                  <c:y val="0.166710800849934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6093715395204554E-3"/>
                  <c:y val="0.20309271888316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9541153701738438E-2"/>
                  <c:y val="0.10489027998174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9946623878841879"/>
                  <c:y val="-2.5052678379279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190608708329708"/>
                  <c:y val="-0.168125792947896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'23.12'!$M$44:$M$51</c:f>
              <c:strCache>
                <c:ptCount val="8"/>
                <c:pt idx="0">
                  <c:v>Banca Múltiple</c:v>
                </c:pt>
                <c:pt idx="1">
                  <c:v>Empresas Financieras</c:v>
                </c:pt>
                <c:pt idx="2">
                  <c:v>Cajas Municipales</c:v>
                </c:pt>
                <c:pt idx="3">
                  <c:v>Cajas Rurales de Ahorro y Crédito</c:v>
                </c:pt>
                <c:pt idx="4">
                  <c:v>EDPYME</c:v>
                </c:pt>
                <c:pt idx="5">
                  <c:v>Empresas de Arrendamiento Financiero</c:v>
                </c:pt>
                <c:pt idx="6">
                  <c:v>Banco de la Nación</c:v>
                </c:pt>
                <c:pt idx="7">
                  <c:v>Agrobanco</c:v>
                </c:pt>
              </c:strCache>
            </c:strRef>
          </c:cat>
          <c:val>
            <c:numRef>
              <c:f>'23.12'!$P$44:$P$51</c:f>
              <c:numCache>
                <c:formatCode>0.00</c:formatCode>
                <c:ptCount val="8"/>
                <c:pt idx="0">
                  <c:v>87.5154</c:v>
                </c:pt>
                <c:pt idx="1">
                  <c:v>3.5705</c:v>
                </c:pt>
                <c:pt idx="2">
                  <c:v>5.6756000000000002</c:v>
                </c:pt>
                <c:pt idx="3">
                  <c:v>0.1789</c:v>
                </c:pt>
                <c:pt idx="4">
                  <c:v>0.70469999999999999</c:v>
                </c:pt>
                <c:pt idx="5">
                  <c:v>0.17829999999999999</c:v>
                </c:pt>
                <c:pt idx="6">
                  <c:v>1.5570999999999999</c:v>
                </c:pt>
                <c:pt idx="7">
                  <c:v>0.61960000000000004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459252</xdr:colOff>
      <xdr:row>36</xdr:row>
      <xdr:rowOff>97708</xdr:rowOff>
    </xdr:from>
    <xdr:to>
      <xdr:col>8</xdr:col>
      <xdr:colOff>282464</xdr:colOff>
      <xdr:row>51</xdr:row>
      <xdr:rowOff>54192</xdr:rowOff>
    </xdr:to>
    <xdr:graphicFrame macro="">
      <xdr:nvGraphicFramePr>
        <xdr:cNvPr id="2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45985</xdr:colOff>
      <xdr:row>33</xdr:row>
      <xdr:rowOff>35751</xdr:rowOff>
    </xdr:from>
    <xdr:to>
      <xdr:col>6</xdr:col>
      <xdr:colOff>348156</xdr:colOff>
      <xdr:row>35</xdr:row>
      <xdr:rowOff>78860</xdr:rowOff>
    </xdr:to>
    <xdr:sp macro="" textlink="">
      <xdr:nvSpPr>
        <xdr:cNvPr id="3" name="Text Box 1025"/>
        <xdr:cNvSpPr txBox="1">
          <a:spLocks noChangeArrowheads="1"/>
        </xdr:cNvSpPr>
      </xdr:nvSpPr>
      <xdr:spPr bwMode="auto">
        <a:xfrm>
          <a:off x="1350910" y="4388676"/>
          <a:ext cx="2302421" cy="27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 pitchFamily="34" charset="0"/>
            </a:rPr>
            <a:t>ESTRUCTURA PORCENTUAL DE LOS CRÉDITOS, SEGÚN FUENTES FINANCIERAS</a:t>
          </a:r>
          <a:r>
            <a:rPr lang="es-PE" sz="800" b="1" i="0" baseline="0">
              <a:effectLst/>
              <a:latin typeface="Arial Narrow" pitchFamily="34" charset="0"/>
              <a:ea typeface="+mn-ea"/>
              <a:cs typeface="+mn-cs"/>
            </a:rPr>
            <a:t>, </a:t>
          </a:r>
          <a:r>
            <a:rPr lang="es-PE" sz="800" b="1" i="0" u="none" strike="noStrike" baseline="0">
              <a:solidFill>
                <a:srgbClr val="000000"/>
              </a:solidFill>
              <a:latin typeface="Arial Narrow" pitchFamily="34" charset="0"/>
            </a:rPr>
            <a:t>2015</a:t>
          </a:r>
        </a:p>
      </xdr:txBody>
    </xdr:sp>
    <xdr:clientData/>
  </xdr:twoCellAnchor>
  <xdr:twoCellAnchor>
    <xdr:from>
      <xdr:col>0</xdr:col>
      <xdr:colOff>366907</xdr:colOff>
      <xdr:row>51</xdr:row>
      <xdr:rowOff>34921</xdr:rowOff>
    </xdr:from>
    <xdr:to>
      <xdr:col>6</xdr:col>
      <xdr:colOff>311142</xdr:colOff>
      <xdr:row>52</xdr:row>
      <xdr:rowOff>73323</xdr:rowOff>
    </xdr:to>
    <xdr:sp macro="" textlink="">
      <xdr:nvSpPr>
        <xdr:cNvPr id="4" name="3 CuadroTexto"/>
        <xdr:cNvSpPr txBox="1"/>
      </xdr:nvSpPr>
      <xdr:spPr>
        <a:xfrm>
          <a:off x="366907" y="6445246"/>
          <a:ext cx="3249410" cy="152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Superintendencia de Banca, Seguros y AFP.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459827</xdr:colOff>
      <xdr:row>35</xdr:row>
      <xdr:rowOff>13138</xdr:rowOff>
    </xdr:from>
    <xdr:to>
      <xdr:col>8</xdr:col>
      <xdr:colOff>282465</xdr:colOff>
      <xdr:row>37</xdr:row>
      <xdr:rowOff>4106</xdr:rowOff>
    </xdr:to>
    <xdr:sp macro="" textlink="">
      <xdr:nvSpPr>
        <xdr:cNvPr id="5" name="4 CuadroTexto"/>
        <xdr:cNvSpPr txBox="1"/>
      </xdr:nvSpPr>
      <xdr:spPr>
        <a:xfrm>
          <a:off x="459827" y="4594663"/>
          <a:ext cx="3908863" cy="219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(Porcentaje</a:t>
          </a:r>
          <a:r>
            <a:rPr lang="es-PE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PE" sz="800">
            <a:effectLst/>
          </a:endParaRPr>
        </a:p>
        <a:p>
          <a:endParaRPr lang="es-PE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/>
  <dimension ref="A1:S51"/>
  <sheetViews>
    <sheetView showGridLines="0" tabSelected="1" zoomScale="145" zoomScaleNormal="145" workbookViewId="0">
      <selection activeCell="D8" sqref="D8"/>
    </sheetView>
  </sheetViews>
  <sheetFormatPr baseColWidth="10" defaultColWidth="5.85546875" defaultRowHeight="9" x14ac:dyDescent="0.25"/>
  <cols>
    <col min="1" max="1" width="19.5703125" style="1" customWidth="1"/>
    <col min="2" max="2" width="6.42578125" style="1" customWidth="1"/>
    <col min="3" max="3" width="6.140625" style="1" customWidth="1"/>
    <col min="4" max="4" width="5.85546875" style="1" customWidth="1"/>
    <col min="5" max="5" width="5.7109375" style="1" customWidth="1"/>
    <col min="6" max="9" width="5.85546875" style="1" customWidth="1"/>
    <col min="10" max="10" width="5.28515625" style="1" customWidth="1"/>
    <col min="11" max="13" width="7.140625" style="1" customWidth="1"/>
    <col min="14" max="14" width="9.85546875" style="1" bestFit="1" customWidth="1"/>
    <col min="15" max="15" width="7" style="1" customWidth="1"/>
    <col min="16" max="16" width="6.5703125" style="1" customWidth="1"/>
    <col min="17" max="17" width="8.85546875" style="1" customWidth="1"/>
    <col min="18" max="18" width="5.7109375" style="1" customWidth="1"/>
    <col min="19" max="19" width="6.7109375" style="1" customWidth="1"/>
    <col min="20" max="16384" width="5.85546875" style="1"/>
  </cols>
  <sheetData>
    <row r="1" spans="1:19" ht="13.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9" ht="9.75" customHeight="1" x14ac:dyDescent="0.25">
      <c r="A2" s="2" t="s">
        <v>1</v>
      </c>
      <c r="B2" s="3"/>
      <c r="C2" s="3"/>
      <c r="D2" s="3"/>
      <c r="E2" s="4"/>
      <c r="F2" s="3"/>
      <c r="G2" s="3"/>
      <c r="H2" s="3"/>
      <c r="I2" s="3"/>
      <c r="J2" s="3"/>
    </row>
    <row r="3" spans="1:19" ht="2.2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</row>
    <row r="4" spans="1:19" s="9" customFormat="1" ht="51.75" customHeight="1" x14ac:dyDescent="0.25">
      <c r="A4" s="5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8"/>
      <c r="L4" s="8"/>
      <c r="M4" s="8"/>
      <c r="N4" s="8"/>
      <c r="O4" s="8"/>
      <c r="P4" s="8"/>
      <c r="Q4" s="8"/>
      <c r="R4" s="8"/>
      <c r="S4" s="8"/>
    </row>
    <row r="5" spans="1:19" s="9" customFormat="1" ht="3.95" customHeight="1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8"/>
      <c r="L5" s="13"/>
      <c r="M5" s="13"/>
      <c r="N5" s="13"/>
      <c r="O5" s="13"/>
      <c r="P5" s="13"/>
      <c r="Q5" s="13"/>
      <c r="R5" s="13"/>
      <c r="S5" s="13"/>
    </row>
    <row r="6" spans="1:19" s="9" customFormat="1" ht="8.1" customHeight="1" x14ac:dyDescent="0.25">
      <c r="A6" s="14" t="s">
        <v>3</v>
      </c>
      <c r="B6" s="15">
        <v>258913323.06245998</v>
      </c>
      <c r="C6" s="15">
        <v>226588912.78943998</v>
      </c>
      <c r="D6" s="15">
        <v>9244554.6260199994</v>
      </c>
      <c r="E6" s="15">
        <v>14694814.410000002</v>
      </c>
      <c r="F6" s="15">
        <v>463081.88</v>
      </c>
      <c r="G6" s="15">
        <v>1824604.6500000001</v>
      </c>
      <c r="H6" s="15">
        <v>461549.67067999998</v>
      </c>
      <c r="I6" s="15">
        <v>4031660.8426699997</v>
      </c>
      <c r="J6" s="15">
        <v>1604144.19365</v>
      </c>
      <c r="K6" s="13"/>
      <c r="L6" s="13"/>
      <c r="M6" s="13"/>
      <c r="N6" s="13"/>
      <c r="O6" s="13"/>
      <c r="P6" s="13"/>
      <c r="Q6" s="13"/>
      <c r="R6" s="13"/>
      <c r="S6" s="13"/>
    </row>
    <row r="7" spans="1:19" s="9" customFormat="1" ht="24.95" customHeight="1" x14ac:dyDescent="0.25">
      <c r="A7" s="16" t="s">
        <v>12</v>
      </c>
      <c r="B7" s="17">
        <v>169765832.96891999</v>
      </c>
      <c r="C7" s="17">
        <v>150418464.84</v>
      </c>
      <c r="D7" s="17">
        <v>5094659.21</v>
      </c>
      <c r="E7" s="17">
        <v>10982871.960660001</v>
      </c>
      <c r="F7" s="17">
        <v>412217.77887000004</v>
      </c>
      <c r="G7" s="17">
        <v>791926.5093899999</v>
      </c>
      <c r="H7" s="17">
        <v>461549.57</v>
      </c>
      <c r="I7" s="17" t="s">
        <v>13</v>
      </c>
      <c r="J7" s="17">
        <v>1604143.0999999999</v>
      </c>
      <c r="K7" s="13"/>
      <c r="L7" s="13"/>
      <c r="M7" s="13"/>
      <c r="N7" s="13"/>
      <c r="O7" s="13"/>
      <c r="P7" s="13"/>
      <c r="Q7" s="13"/>
      <c r="R7" s="13"/>
      <c r="S7" s="13"/>
    </row>
    <row r="8" spans="1:19" s="9" customFormat="1" ht="14.1" customHeight="1" x14ac:dyDescent="0.25">
      <c r="A8" s="18" t="s">
        <v>14</v>
      </c>
      <c r="B8" s="19">
        <v>9189674.1312500015</v>
      </c>
      <c r="C8" s="19">
        <v>6160803.8799999999</v>
      </c>
      <c r="D8" s="19">
        <v>472294.82</v>
      </c>
      <c r="E8" s="19">
        <v>842892.52692999993</v>
      </c>
      <c r="F8" s="19">
        <v>120445.05061000001</v>
      </c>
      <c r="G8" s="19">
        <v>63232.753710000005</v>
      </c>
      <c r="H8" s="19">
        <v>16981.98</v>
      </c>
      <c r="I8" s="19" t="s">
        <v>13</v>
      </c>
      <c r="J8" s="19">
        <v>1513023.12</v>
      </c>
      <c r="K8" s="20"/>
      <c r="L8" s="20"/>
      <c r="M8" s="20"/>
      <c r="N8" s="20"/>
      <c r="O8" s="20"/>
      <c r="P8" s="13"/>
      <c r="Q8" s="20"/>
      <c r="R8" s="20"/>
      <c r="S8" s="20"/>
    </row>
    <row r="9" spans="1:19" s="9" customFormat="1" ht="8.1" customHeight="1" x14ac:dyDescent="0.25">
      <c r="A9" s="21" t="s">
        <v>15</v>
      </c>
      <c r="B9" s="19">
        <v>1465475.0016400004</v>
      </c>
      <c r="C9" s="19">
        <v>1301609.8700000001</v>
      </c>
      <c r="D9" s="19">
        <v>40654.36</v>
      </c>
      <c r="E9" s="19">
        <v>93941.012239999996</v>
      </c>
      <c r="F9" s="19">
        <v>1816.8542399999999</v>
      </c>
      <c r="G9" s="19">
        <v>9353.6551600000003</v>
      </c>
      <c r="H9" s="19">
        <v>11821.91</v>
      </c>
      <c r="I9" s="19" t="s">
        <v>13</v>
      </c>
      <c r="J9" s="19">
        <v>6277.34</v>
      </c>
      <c r="K9" s="20"/>
      <c r="L9" s="20"/>
      <c r="M9" s="20"/>
      <c r="N9" s="20"/>
      <c r="O9" s="20"/>
      <c r="P9" s="13"/>
      <c r="Q9" s="20"/>
      <c r="R9" s="20"/>
      <c r="S9" s="20"/>
    </row>
    <row r="10" spans="1:19" s="9" customFormat="1" ht="8.1" customHeight="1" x14ac:dyDescent="0.25">
      <c r="A10" s="21" t="s">
        <v>16</v>
      </c>
      <c r="B10" s="19">
        <v>8082740.9390799999</v>
      </c>
      <c r="C10" s="19">
        <v>8015286.2699999996</v>
      </c>
      <c r="D10" s="19">
        <v>14826.4</v>
      </c>
      <c r="E10" s="19">
        <v>24924.133280000002</v>
      </c>
      <c r="F10" s="19">
        <v>758.00178000000005</v>
      </c>
      <c r="G10" s="19">
        <v>6990.8540199999998</v>
      </c>
      <c r="H10" s="19">
        <v>19955.28</v>
      </c>
      <c r="I10" s="19" t="s">
        <v>13</v>
      </c>
      <c r="J10" s="19">
        <v>0</v>
      </c>
      <c r="K10" s="20"/>
      <c r="L10" s="20"/>
      <c r="M10" s="20"/>
      <c r="N10" s="20"/>
      <c r="O10" s="20"/>
      <c r="P10" s="13"/>
      <c r="Q10" s="20"/>
      <c r="R10" s="20"/>
      <c r="S10" s="20"/>
    </row>
    <row r="11" spans="1:19" s="9" customFormat="1" ht="8.1" customHeight="1" x14ac:dyDescent="0.25">
      <c r="A11" s="21" t="s">
        <v>17</v>
      </c>
      <c r="B11" s="19">
        <v>35643595.10109999</v>
      </c>
      <c r="C11" s="19">
        <v>34387857.609999999</v>
      </c>
      <c r="D11" s="19">
        <v>383327.58</v>
      </c>
      <c r="E11" s="19">
        <v>662736.86029999994</v>
      </c>
      <c r="F11" s="19">
        <v>26887.423730000002</v>
      </c>
      <c r="G11" s="19">
        <v>55866.927069999998</v>
      </c>
      <c r="H11" s="19">
        <v>67549.98000000001</v>
      </c>
      <c r="I11" s="19" t="s">
        <v>13</v>
      </c>
      <c r="J11" s="19">
        <v>59368.72</v>
      </c>
      <c r="K11" s="20"/>
      <c r="L11" s="20"/>
      <c r="M11" s="20"/>
      <c r="N11" s="20"/>
      <c r="O11" s="20"/>
      <c r="P11" s="13"/>
      <c r="Q11" s="20"/>
      <c r="R11" s="20"/>
      <c r="S11" s="20"/>
    </row>
    <row r="12" spans="1:19" s="9" customFormat="1" ht="8.1" customHeight="1" x14ac:dyDescent="0.25">
      <c r="A12" s="21" t="s">
        <v>18</v>
      </c>
      <c r="B12" s="19">
        <v>8647533.1586000007</v>
      </c>
      <c r="C12" s="19">
        <v>8631418.5199999996</v>
      </c>
      <c r="D12" s="19">
        <v>6850.01</v>
      </c>
      <c r="E12" s="19">
        <v>8827.3676599999999</v>
      </c>
      <c r="F12" s="19">
        <v>43.035410000000006</v>
      </c>
      <c r="G12" s="19">
        <v>394.22553000000005</v>
      </c>
      <c r="H12" s="19">
        <v>0</v>
      </c>
      <c r="I12" s="19" t="s">
        <v>13</v>
      </c>
      <c r="J12" s="19">
        <v>0</v>
      </c>
      <c r="K12" s="20"/>
      <c r="L12" s="20"/>
      <c r="M12" s="20"/>
      <c r="N12" s="20"/>
      <c r="O12" s="20"/>
      <c r="P12" s="13"/>
      <c r="Q12" s="20"/>
      <c r="R12" s="20"/>
      <c r="S12" s="20"/>
    </row>
    <row r="13" spans="1:19" s="9" customFormat="1" ht="8.1" customHeight="1" x14ac:dyDescent="0.25">
      <c r="A13" s="21" t="s">
        <v>19</v>
      </c>
      <c r="B13" s="19">
        <v>5880913.6786100008</v>
      </c>
      <c r="C13" s="19">
        <v>5337603.0599999996</v>
      </c>
      <c r="D13" s="19">
        <v>157587.19</v>
      </c>
      <c r="E13" s="19">
        <v>333367.16864999995</v>
      </c>
      <c r="F13" s="19">
        <v>8266.2999600000003</v>
      </c>
      <c r="G13" s="19">
        <v>16844.3</v>
      </c>
      <c r="H13" s="19">
        <v>27245.66</v>
      </c>
      <c r="I13" s="19" t="s">
        <v>13</v>
      </c>
      <c r="J13" s="19">
        <v>0</v>
      </c>
      <c r="K13" s="20"/>
      <c r="L13" s="20"/>
      <c r="M13" s="20"/>
      <c r="N13" s="20"/>
      <c r="O13" s="20"/>
      <c r="P13" s="13"/>
      <c r="Q13" s="20"/>
      <c r="R13" s="20"/>
      <c r="S13" s="20"/>
    </row>
    <row r="14" spans="1:19" s="9" customFormat="1" ht="8.1" customHeight="1" x14ac:dyDescent="0.25">
      <c r="A14" s="21" t="s">
        <v>20</v>
      </c>
      <c r="B14" s="19">
        <v>42030669.195889995</v>
      </c>
      <c r="C14" s="19">
        <v>34507531.310000002</v>
      </c>
      <c r="D14" s="19">
        <v>2284657.37</v>
      </c>
      <c r="E14" s="19">
        <v>4778775.0542000001</v>
      </c>
      <c r="F14" s="19">
        <v>133156.58457000001</v>
      </c>
      <c r="G14" s="19">
        <v>269531.97712</v>
      </c>
      <c r="H14" s="19">
        <v>52377.48</v>
      </c>
      <c r="I14" s="19" t="s">
        <v>13</v>
      </c>
      <c r="J14" s="19">
        <v>4639.42</v>
      </c>
      <c r="K14" s="20"/>
      <c r="L14" s="20"/>
      <c r="M14" s="20"/>
      <c r="N14" s="20"/>
      <c r="O14" s="20"/>
      <c r="P14" s="13"/>
      <c r="Q14" s="20"/>
      <c r="R14" s="20"/>
      <c r="S14" s="20"/>
    </row>
    <row r="15" spans="1:19" s="9" customFormat="1" ht="8.1" customHeight="1" x14ac:dyDescent="0.25">
      <c r="A15" s="21" t="s">
        <v>21</v>
      </c>
      <c r="B15" s="19">
        <v>4156112.9353199997</v>
      </c>
      <c r="C15" s="19">
        <v>3299234.83</v>
      </c>
      <c r="D15" s="19">
        <v>214565.76000000001</v>
      </c>
      <c r="E15" s="19">
        <v>586212.75004999992</v>
      </c>
      <c r="F15" s="19">
        <v>12817.163050000001</v>
      </c>
      <c r="G15" s="19">
        <v>30411.322219999998</v>
      </c>
      <c r="H15" s="19">
        <v>12871.11</v>
      </c>
      <c r="I15" s="19" t="s">
        <v>13</v>
      </c>
      <c r="J15" s="19">
        <v>0</v>
      </c>
      <c r="K15" s="20"/>
      <c r="L15" s="20"/>
      <c r="M15" s="20"/>
      <c r="N15" s="20"/>
      <c r="O15" s="20"/>
      <c r="P15" s="13"/>
      <c r="Q15" s="20"/>
      <c r="R15" s="20"/>
      <c r="S15" s="20"/>
    </row>
    <row r="16" spans="1:19" s="9" customFormat="1" ht="14.1" customHeight="1" x14ac:dyDescent="0.25">
      <c r="A16" s="18" t="s">
        <v>22</v>
      </c>
      <c r="B16" s="19">
        <v>12683147.953729998</v>
      </c>
      <c r="C16" s="19">
        <v>10281578.199999999</v>
      </c>
      <c r="D16" s="19">
        <v>524898.77</v>
      </c>
      <c r="E16" s="19">
        <v>1507832.07706</v>
      </c>
      <c r="F16" s="19">
        <v>44676.316840000007</v>
      </c>
      <c r="G16" s="19">
        <v>170307.68983000002</v>
      </c>
      <c r="H16" s="19">
        <v>153854.9</v>
      </c>
      <c r="I16" s="19" t="s">
        <v>13</v>
      </c>
      <c r="J16" s="19">
        <v>0</v>
      </c>
      <c r="K16" s="20"/>
      <c r="L16" s="20"/>
      <c r="M16" s="20"/>
      <c r="N16" s="20"/>
      <c r="O16" s="20"/>
      <c r="P16" s="13"/>
      <c r="Q16" s="20"/>
      <c r="R16" s="20"/>
      <c r="S16" s="20"/>
    </row>
    <row r="17" spans="1:19" s="9" customFormat="1" ht="8.1" customHeight="1" x14ac:dyDescent="0.25">
      <c r="A17" s="21" t="s">
        <v>23</v>
      </c>
      <c r="B17" s="19">
        <v>8303059.1406800002</v>
      </c>
      <c r="C17" s="19">
        <v>7948035.8099999996</v>
      </c>
      <c r="D17" s="19">
        <v>34324.370000000003</v>
      </c>
      <c r="E17" s="19">
        <v>309649.77211000002</v>
      </c>
      <c r="F17" s="19">
        <v>10297.353160000001</v>
      </c>
      <c r="G17" s="19">
        <v>259.15541000000002</v>
      </c>
      <c r="H17" s="19">
        <v>181.04</v>
      </c>
      <c r="I17" s="19" t="s">
        <v>13</v>
      </c>
      <c r="J17" s="19">
        <v>311.63999999999942</v>
      </c>
      <c r="K17" s="20"/>
      <c r="L17" s="20"/>
      <c r="M17" s="20"/>
      <c r="N17" s="20"/>
      <c r="O17" s="20"/>
      <c r="P17" s="13"/>
      <c r="Q17" s="20"/>
      <c r="R17" s="20"/>
      <c r="S17" s="20"/>
    </row>
    <row r="18" spans="1:19" s="9" customFormat="1" ht="8.1" customHeight="1" x14ac:dyDescent="0.25">
      <c r="A18" s="21" t="s">
        <v>24</v>
      </c>
      <c r="B18" s="19">
        <v>19438776.487149999</v>
      </c>
      <c r="C18" s="19">
        <v>18030606.960000001</v>
      </c>
      <c r="D18" s="19">
        <v>355177.24</v>
      </c>
      <c r="E18" s="19">
        <v>906043.57913999993</v>
      </c>
      <c r="F18" s="19">
        <v>17496.166550000002</v>
      </c>
      <c r="G18" s="19">
        <v>38745.161460000003</v>
      </c>
      <c r="H18" s="19">
        <v>86369.61</v>
      </c>
      <c r="I18" s="19" t="s">
        <v>13</v>
      </c>
      <c r="J18" s="19">
        <v>4337.7700000000004</v>
      </c>
      <c r="K18" s="20"/>
      <c r="L18" s="20"/>
      <c r="M18" s="20"/>
      <c r="N18" s="20"/>
      <c r="O18" s="20"/>
      <c r="P18" s="13"/>
      <c r="Q18" s="20"/>
      <c r="R18" s="20"/>
      <c r="S18" s="20"/>
    </row>
    <row r="19" spans="1:19" s="9" customFormat="1" ht="8.1" customHeight="1" x14ac:dyDescent="0.25">
      <c r="A19" s="21" t="s">
        <v>25</v>
      </c>
      <c r="B19" s="19">
        <v>537030.24807000021</v>
      </c>
      <c r="C19" s="19">
        <v>492918.52</v>
      </c>
      <c r="D19" s="19">
        <v>8982.68</v>
      </c>
      <c r="E19" s="19">
        <v>22646.439149999998</v>
      </c>
      <c r="F19" s="19">
        <v>1388.89005</v>
      </c>
      <c r="G19" s="19">
        <v>577.78886999999997</v>
      </c>
      <c r="H19" s="19">
        <v>0</v>
      </c>
      <c r="I19" s="19" t="s">
        <v>13</v>
      </c>
      <c r="J19" s="19">
        <v>10515.93</v>
      </c>
      <c r="K19" s="20"/>
      <c r="L19" s="20"/>
      <c r="M19" s="20"/>
      <c r="N19" s="20"/>
      <c r="O19" s="20"/>
      <c r="P19" s="13"/>
      <c r="Q19" s="20"/>
      <c r="R19" s="20"/>
      <c r="S19" s="20"/>
    </row>
    <row r="20" spans="1:19" s="9" customFormat="1" ht="8.1" customHeight="1" x14ac:dyDescent="0.25">
      <c r="A20" s="21" t="s">
        <v>26</v>
      </c>
      <c r="B20" s="19">
        <v>2756478.7408799999</v>
      </c>
      <c r="C20" s="19">
        <v>2606588.41</v>
      </c>
      <c r="D20" s="19">
        <v>18228.34</v>
      </c>
      <c r="E20" s="19">
        <v>128312.82073000001</v>
      </c>
      <c r="F20" s="19">
        <v>1507.8789099999999</v>
      </c>
      <c r="G20" s="19">
        <v>1795.2312400000001</v>
      </c>
      <c r="H20" s="19">
        <v>46.06</v>
      </c>
      <c r="I20" s="19" t="s">
        <v>13</v>
      </c>
      <c r="J20" s="19">
        <v>0</v>
      </c>
      <c r="K20" s="20"/>
      <c r="L20" s="20"/>
      <c r="M20" s="20"/>
      <c r="N20" s="20"/>
      <c r="O20" s="20"/>
      <c r="P20" s="13"/>
      <c r="Q20" s="20"/>
      <c r="R20" s="20"/>
      <c r="S20" s="20"/>
    </row>
    <row r="21" spans="1:19" s="9" customFormat="1" ht="8.1" customHeight="1" x14ac:dyDescent="0.25">
      <c r="A21" s="21" t="s">
        <v>27</v>
      </c>
      <c r="B21" s="19">
        <v>1208116.0824200001</v>
      </c>
      <c r="C21" s="19">
        <v>1094274.8700000001</v>
      </c>
      <c r="D21" s="19">
        <v>26893.65</v>
      </c>
      <c r="E21" s="19">
        <v>79943.393030000007</v>
      </c>
      <c r="F21" s="19">
        <v>1241.4304500000001</v>
      </c>
      <c r="G21" s="19">
        <v>3374.2589400000002</v>
      </c>
      <c r="H21" s="19">
        <v>2388.48</v>
      </c>
      <c r="I21" s="19" t="s">
        <v>13</v>
      </c>
      <c r="J21" s="19">
        <v>0</v>
      </c>
      <c r="K21" s="20"/>
      <c r="L21" s="20"/>
      <c r="M21" s="20"/>
      <c r="N21" s="20"/>
      <c r="O21" s="20"/>
      <c r="P21" s="13"/>
      <c r="Q21" s="20"/>
      <c r="R21" s="20"/>
      <c r="S21" s="20"/>
    </row>
    <row r="22" spans="1:19" s="9" customFormat="1" ht="14.1" customHeight="1" x14ac:dyDescent="0.25">
      <c r="A22" s="18" t="s">
        <v>28</v>
      </c>
      <c r="B22" s="19">
        <v>7675303.39451</v>
      </c>
      <c r="C22" s="19">
        <v>6845259.8200000003</v>
      </c>
      <c r="D22" s="19">
        <v>160501.54999999999</v>
      </c>
      <c r="E22" s="19">
        <v>583724.23176</v>
      </c>
      <c r="F22" s="19">
        <v>19612.752960000002</v>
      </c>
      <c r="G22" s="19">
        <v>50629.799789999997</v>
      </c>
      <c r="H22" s="19">
        <v>9906.08</v>
      </c>
      <c r="I22" s="19" t="s">
        <v>13</v>
      </c>
      <c r="J22" s="19">
        <v>5669.16</v>
      </c>
      <c r="K22" s="20"/>
      <c r="L22" s="20"/>
      <c r="M22" s="20"/>
      <c r="N22" s="20"/>
      <c r="O22" s="20"/>
      <c r="P22" s="13"/>
      <c r="Q22" s="20"/>
      <c r="R22" s="20"/>
      <c r="S22" s="20"/>
    </row>
    <row r="23" spans="1:19" s="9" customFormat="1" ht="15.75" customHeight="1" x14ac:dyDescent="0.25">
      <c r="A23" s="18" t="s">
        <v>29</v>
      </c>
      <c r="B23" s="19">
        <v>2067206.77999</v>
      </c>
      <c r="C23" s="19">
        <v>1477856.9</v>
      </c>
      <c r="D23" s="19">
        <v>390889.12</v>
      </c>
      <c r="E23" s="19">
        <v>113042.77437</v>
      </c>
      <c r="F23" s="19">
        <v>11806.5766</v>
      </c>
      <c r="G23" s="19">
        <v>73611.409019999992</v>
      </c>
      <c r="H23" s="19">
        <v>0</v>
      </c>
      <c r="I23" s="19" t="s">
        <v>13</v>
      </c>
      <c r="J23" s="19">
        <v>0</v>
      </c>
      <c r="K23" s="20"/>
      <c r="L23" s="20"/>
      <c r="M23" s="20"/>
      <c r="N23" s="20"/>
      <c r="O23" s="20"/>
      <c r="P23" s="13"/>
      <c r="Q23" s="20"/>
      <c r="R23" s="20"/>
      <c r="S23" s="20"/>
    </row>
    <row r="24" spans="1:19" s="9" customFormat="1" ht="9" customHeight="1" x14ac:dyDescent="0.25">
      <c r="A24" s="22" t="s">
        <v>30</v>
      </c>
      <c r="B24" s="19"/>
      <c r="C24" s="19"/>
      <c r="D24" s="19"/>
      <c r="E24" s="19"/>
      <c r="F24" s="19"/>
      <c r="G24" s="19"/>
      <c r="H24" s="19"/>
      <c r="I24" s="19"/>
      <c r="J24" s="19" t="s">
        <v>31</v>
      </c>
      <c r="K24" s="20"/>
      <c r="L24" s="20"/>
      <c r="M24" s="20"/>
      <c r="N24" s="20"/>
      <c r="O24" s="20"/>
      <c r="P24" s="13"/>
      <c r="Q24" s="20"/>
      <c r="R24" s="20"/>
      <c r="S24" s="20"/>
    </row>
    <row r="25" spans="1:19" s="9" customFormat="1" ht="15" customHeight="1" x14ac:dyDescent="0.25">
      <c r="A25" s="23" t="s">
        <v>32</v>
      </c>
      <c r="B25" s="15">
        <v>38493474.402309991</v>
      </c>
      <c r="C25" s="15">
        <v>37032042.824999996</v>
      </c>
      <c r="D25" s="15">
        <v>134444.52279000002</v>
      </c>
      <c r="E25" s="15">
        <v>1008775.5800000001</v>
      </c>
      <c r="F25" s="15">
        <v>402.02</v>
      </c>
      <c r="G25" s="15">
        <v>152713.51</v>
      </c>
      <c r="H25" s="15">
        <v>0</v>
      </c>
      <c r="I25" s="15">
        <v>165095.94451999999</v>
      </c>
      <c r="J25" s="15">
        <v>0</v>
      </c>
      <c r="K25" s="13"/>
      <c r="L25" s="13"/>
      <c r="M25" s="13"/>
      <c r="N25" s="13"/>
      <c r="O25" s="13"/>
      <c r="P25" s="13"/>
      <c r="Q25" s="20"/>
      <c r="R25" s="13"/>
      <c r="S25" s="20"/>
    </row>
    <row r="26" spans="1:19" s="9" customFormat="1" ht="9.9499999999999993" customHeight="1" x14ac:dyDescent="0.25">
      <c r="A26" s="24" t="s">
        <v>32</v>
      </c>
      <c r="B26" s="25">
        <v>50654015.429319993</v>
      </c>
      <c r="C26" s="26">
        <v>39138405.075139999</v>
      </c>
      <c r="D26" s="26">
        <v>4015450.8210200001</v>
      </c>
      <c r="E26" s="26">
        <v>2703166.8600000003</v>
      </c>
      <c r="F26" s="26">
        <v>50462.100000000006</v>
      </c>
      <c r="G26" s="26">
        <v>879964.62</v>
      </c>
      <c r="H26" s="26">
        <v>0</v>
      </c>
      <c r="I26" s="26">
        <v>3866564.8981499998</v>
      </c>
      <c r="J26" s="26">
        <v>1.05501</v>
      </c>
      <c r="K26" s="13"/>
      <c r="L26" s="13"/>
      <c r="M26" s="13"/>
      <c r="N26" s="13"/>
      <c r="O26" s="13"/>
      <c r="P26" s="13"/>
      <c r="Q26" s="20"/>
      <c r="R26" s="13"/>
      <c r="S26" s="13"/>
    </row>
    <row r="27" spans="1:19" s="9" customFormat="1" ht="9" customHeight="1" x14ac:dyDescent="0.25">
      <c r="A27" s="27" t="s">
        <v>33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9" s="9" customFormat="1" ht="3" hidden="1" customHeight="1" x14ac:dyDescent="0.25">
      <c r="A28" s="28"/>
      <c r="B28" s="13"/>
      <c r="C28" s="13"/>
      <c r="D28" s="13"/>
      <c r="E28" s="13"/>
      <c r="F28" s="13"/>
      <c r="G28" s="13"/>
      <c r="H28" s="13"/>
      <c r="I28" s="13"/>
      <c r="J28" s="13"/>
    </row>
    <row r="29" spans="1:19" s="9" customFormat="1" ht="9" customHeight="1" x14ac:dyDescent="0.25">
      <c r="A29" s="28" t="s">
        <v>34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9" s="9" customFormat="1" ht="8.1" customHeight="1" x14ac:dyDescent="0.25">
      <c r="A30" s="28" t="s">
        <v>35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9" s="9" customFormat="1" ht="8.1" customHeight="1" x14ac:dyDescent="0.25">
      <c r="A31" s="28" t="s">
        <v>36</v>
      </c>
      <c r="B31" s="13"/>
      <c r="C31" s="13"/>
      <c r="D31" s="13"/>
      <c r="E31" s="13"/>
      <c r="F31" s="13"/>
      <c r="G31" s="13"/>
      <c r="H31" s="13"/>
      <c r="I31" s="13"/>
      <c r="J31" s="13"/>
    </row>
    <row r="32" spans="1:19" ht="8.1" customHeight="1" x14ac:dyDescent="0.25">
      <c r="A32" s="29" t="s">
        <v>37</v>
      </c>
    </row>
    <row r="39" spans="13:17" x14ac:dyDescent="0.15">
      <c r="O39" s="30"/>
      <c r="P39" s="30"/>
      <c r="Q39" s="30"/>
    </row>
    <row r="40" spans="13:17" x14ac:dyDescent="0.15">
      <c r="O40" s="30"/>
      <c r="P40" s="30"/>
      <c r="Q40" s="30"/>
    </row>
    <row r="41" spans="13:17" x14ac:dyDescent="0.15">
      <c r="O41" s="30"/>
      <c r="P41" s="30"/>
      <c r="Q41" s="30"/>
    </row>
    <row r="42" spans="13:17" x14ac:dyDescent="0.15">
      <c r="O42" s="30">
        <v>100</v>
      </c>
      <c r="P42" s="31" t="s">
        <v>38</v>
      </c>
      <c r="Q42" s="30"/>
    </row>
    <row r="43" spans="13:17" x14ac:dyDescent="0.15">
      <c r="N43" s="32">
        <f>SUM(N44:N51)</f>
        <v>258913323.06245998</v>
      </c>
      <c r="O43" s="33">
        <f>SUM(O44:O51)</f>
        <v>100.00000000000003</v>
      </c>
      <c r="P43" s="34">
        <f>SUM(P44:P51)</f>
        <v>100.0001</v>
      </c>
      <c r="Q43" s="30"/>
    </row>
    <row r="44" spans="13:17" x14ac:dyDescent="0.15">
      <c r="M44" s="35" t="s">
        <v>39</v>
      </c>
      <c r="N44" s="36">
        <f>C6</f>
        <v>226588912.78943998</v>
      </c>
      <c r="O44" s="37">
        <f>(N44/$N$43*100)</f>
        <v>87.515354601809321</v>
      </c>
      <c r="P44" s="38">
        <f>+ROUND(O44,4)</f>
        <v>87.5154</v>
      </c>
    </row>
    <row r="45" spans="13:17" x14ac:dyDescent="0.15">
      <c r="M45" s="35" t="s">
        <v>40</v>
      </c>
      <c r="N45" s="36">
        <f>D6</f>
        <v>9244554.6260199994</v>
      </c>
      <c r="O45" s="37">
        <f t="shared" ref="O45:O51" si="0">(N45/$N$43*100)</f>
        <v>3.5705210209633949</v>
      </c>
      <c r="P45" s="38">
        <f t="shared" ref="P45:P51" si="1">+ROUND(O45,4)</f>
        <v>3.5705</v>
      </c>
    </row>
    <row r="46" spans="13:17" x14ac:dyDescent="0.15">
      <c r="M46" s="35" t="s">
        <v>41</v>
      </c>
      <c r="N46" s="36">
        <f>E6</f>
        <v>14694814.410000002</v>
      </c>
      <c r="O46" s="37">
        <f t="shared" si="0"/>
        <v>5.6755729045488481</v>
      </c>
      <c r="P46" s="38">
        <f t="shared" si="1"/>
        <v>5.6756000000000002</v>
      </c>
    </row>
    <row r="47" spans="13:17" x14ac:dyDescent="0.15">
      <c r="M47" s="35" t="s">
        <v>42</v>
      </c>
      <c r="N47" s="36">
        <f>F6</f>
        <v>463081.88</v>
      </c>
      <c r="O47" s="37">
        <f t="shared" si="0"/>
        <v>0.17885594859415041</v>
      </c>
      <c r="P47" s="38">
        <f t="shared" si="1"/>
        <v>0.1789</v>
      </c>
    </row>
    <row r="48" spans="13:17" x14ac:dyDescent="0.15">
      <c r="M48" s="35" t="s">
        <v>43</v>
      </c>
      <c r="N48" s="36">
        <f>G6</f>
        <v>1824604.6500000001</v>
      </c>
      <c r="O48" s="37">
        <f t="shared" si="0"/>
        <v>0.70471640022936732</v>
      </c>
      <c r="P48" s="38">
        <f t="shared" si="1"/>
        <v>0.70469999999999999</v>
      </c>
    </row>
    <row r="49" spans="13:16" x14ac:dyDescent="0.15">
      <c r="M49" s="35" t="s">
        <v>44</v>
      </c>
      <c r="N49" s="36">
        <f>H6</f>
        <v>461549.67067999998</v>
      </c>
      <c r="O49" s="37">
        <f t="shared" si="0"/>
        <v>0.17826416393746422</v>
      </c>
      <c r="P49" s="38">
        <f t="shared" si="1"/>
        <v>0.17829999999999999</v>
      </c>
    </row>
    <row r="50" spans="13:16" x14ac:dyDescent="0.15">
      <c r="M50" s="35" t="s">
        <v>45</v>
      </c>
      <c r="N50" s="36">
        <f>I6</f>
        <v>4031660.8426699997</v>
      </c>
      <c r="O50" s="37">
        <f t="shared" si="0"/>
        <v>1.5571469227550743</v>
      </c>
      <c r="P50" s="38">
        <f t="shared" si="1"/>
        <v>1.5570999999999999</v>
      </c>
    </row>
    <row r="51" spans="13:16" x14ac:dyDescent="0.15">
      <c r="M51" s="35" t="s">
        <v>46</v>
      </c>
      <c r="N51" s="36">
        <f>J6</f>
        <v>1604144.19365</v>
      </c>
      <c r="O51" s="37">
        <f t="shared" si="0"/>
        <v>0.61956803716238973</v>
      </c>
      <c r="P51" s="38">
        <f t="shared" si="1"/>
        <v>0.61960000000000004</v>
      </c>
    </row>
  </sheetData>
  <mergeCells count="1">
    <mergeCell ref="A1:J1"/>
  </mergeCells>
  <printOptions horizontalCentered="1" verticalCentered="1"/>
  <pageMargins left="1.1811023622047245" right="1.1811023622047245" top="1.1811023622047245" bottom="1.181102362204724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23.12</vt:lpstr>
      <vt:lpstr>'23.12'!A_impresión_IM</vt:lpstr>
      <vt:lpstr>'23.12'!Área_de_impresión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2016-05-20T23:33:11Z</dcterms:created>
  <dcterms:modified xsi:type="dcterms:W3CDTF">2016-08-09T14:47:02Z</dcterms:modified>
</cp:coreProperties>
</file>