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9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'[1]33'!#REF!</definedName>
    <definedName name="_F1990_" localSheetId="0">'[1]33'!#REF!</definedName>
    <definedName name="_F1990_">'[1]33'!#REF!</definedName>
    <definedName name="_F1991_" localSheetId="0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'23.09'!$A$1:$H$55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K56" i="1" l="1"/>
  <c r="L55" i="1"/>
  <c r="K55" i="1"/>
  <c r="K54" i="1"/>
  <c r="K53" i="1"/>
  <c r="M52" i="1"/>
  <c r="L52" i="1"/>
  <c r="K52" i="1"/>
  <c r="K51" i="1"/>
  <c r="K50" i="1"/>
  <c r="K49" i="1"/>
  <c r="K48" i="1"/>
  <c r="M47" i="1"/>
  <c r="K47" i="1"/>
  <c r="K46" i="1"/>
  <c r="K45" i="1"/>
  <c r="K44" i="1"/>
  <c r="K43" i="1"/>
  <c r="K42" i="1"/>
  <c r="K41" i="1"/>
  <c r="K40" i="1"/>
  <c r="L39" i="1"/>
  <c r="K39" i="1"/>
  <c r="H27" i="1"/>
  <c r="M56" i="1" s="1"/>
  <c r="G27" i="1"/>
  <c r="L56" i="1" s="1"/>
  <c r="B27" i="1"/>
  <c r="F27" i="1" s="1"/>
  <c r="H26" i="1"/>
  <c r="M55" i="1" s="1"/>
  <c r="G26" i="1"/>
  <c r="B26" i="1"/>
  <c r="F26" i="1" s="1"/>
  <c r="H25" i="1"/>
  <c r="M54" i="1" s="1"/>
  <c r="G25" i="1"/>
  <c r="L54" i="1" s="1"/>
  <c r="B25" i="1"/>
  <c r="F25" i="1" s="1"/>
  <c r="H24" i="1"/>
  <c r="M53" i="1" s="1"/>
  <c r="G24" i="1"/>
  <c r="L53" i="1" s="1"/>
  <c r="B24" i="1"/>
  <c r="F24" i="1" s="1"/>
  <c r="H23" i="1"/>
  <c r="G23" i="1"/>
  <c r="B23" i="1"/>
  <c r="F23" i="1" s="1"/>
  <c r="H22" i="1"/>
  <c r="M51" i="1" s="1"/>
  <c r="G22" i="1"/>
  <c r="L51" i="1" s="1"/>
  <c r="B22" i="1"/>
  <c r="F22" i="1" s="1"/>
  <c r="H21" i="1"/>
  <c r="M50" i="1" s="1"/>
  <c r="G21" i="1"/>
  <c r="L50" i="1" s="1"/>
  <c r="B21" i="1"/>
  <c r="F21" i="1" s="1"/>
  <c r="H20" i="1"/>
  <c r="M49" i="1" s="1"/>
  <c r="G20" i="1"/>
  <c r="L49" i="1" s="1"/>
  <c r="B20" i="1"/>
  <c r="F20" i="1" s="1"/>
  <c r="H19" i="1"/>
  <c r="M48" i="1" s="1"/>
  <c r="G19" i="1"/>
  <c r="L48" i="1" s="1"/>
  <c r="B19" i="1"/>
  <c r="F19" i="1" s="1"/>
  <c r="H18" i="1"/>
  <c r="G18" i="1"/>
  <c r="L47" i="1" s="1"/>
  <c r="B18" i="1"/>
  <c r="F18" i="1" s="1"/>
  <c r="H17" i="1"/>
  <c r="M46" i="1" s="1"/>
  <c r="G17" i="1"/>
  <c r="L46" i="1" s="1"/>
  <c r="B17" i="1"/>
  <c r="F17" i="1" s="1"/>
  <c r="H16" i="1"/>
  <c r="M45" i="1" s="1"/>
  <c r="G16" i="1"/>
  <c r="L45" i="1" s="1"/>
  <c r="B16" i="1"/>
  <c r="F16" i="1" s="1"/>
  <c r="H15" i="1"/>
  <c r="M44" i="1" s="1"/>
  <c r="G15" i="1"/>
  <c r="L44" i="1" s="1"/>
  <c r="B15" i="1"/>
  <c r="F15" i="1" s="1"/>
  <c r="H14" i="1"/>
  <c r="M43" i="1" s="1"/>
  <c r="G14" i="1"/>
  <c r="L43" i="1" s="1"/>
  <c r="B14" i="1"/>
  <c r="F14" i="1" s="1"/>
  <c r="H13" i="1"/>
  <c r="M42" i="1" s="1"/>
  <c r="G13" i="1"/>
  <c r="L42" i="1" s="1"/>
  <c r="B13" i="1"/>
  <c r="F13" i="1" s="1"/>
  <c r="H12" i="1"/>
  <c r="M41" i="1" s="1"/>
  <c r="G12" i="1"/>
  <c r="L41" i="1" s="1"/>
  <c r="B12" i="1"/>
  <c r="F12" i="1" s="1"/>
  <c r="H11" i="1"/>
  <c r="M40" i="1" s="1"/>
  <c r="G11" i="1"/>
  <c r="L40" i="1" s="1"/>
  <c r="B11" i="1"/>
  <c r="F11" i="1" s="1"/>
  <c r="H10" i="1"/>
  <c r="M39" i="1" s="1"/>
  <c r="G10" i="1"/>
  <c r="B10" i="1"/>
  <c r="F10" i="1" s="1"/>
</calcChain>
</file>

<file path=xl/sharedStrings.xml><?xml version="1.0" encoding="utf-8"?>
<sst xmlns="http://schemas.openxmlformats.org/spreadsheetml/2006/main" count="45" uniqueCount="34">
  <si>
    <t xml:space="preserve">D. CRÉDITO DEL SISTEMA FINANCIERO </t>
  </si>
  <si>
    <t xml:space="preserve"> </t>
  </si>
  <si>
    <t>Millones de soles</t>
  </si>
  <si>
    <t>Millones de soles de 2009</t>
  </si>
  <si>
    <t>Año</t>
  </si>
  <si>
    <t>Total</t>
  </si>
  <si>
    <t>Sector</t>
  </si>
  <si>
    <t>NO BORRAR</t>
  </si>
  <si>
    <t>Público</t>
  </si>
  <si>
    <t>Privado</t>
  </si>
  <si>
    <t>IPC</t>
  </si>
  <si>
    <t>2009=100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</si>
  <si>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</si>
  <si>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</si>
  <si>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</si>
  <si>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</si>
  <si>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</si>
  <si>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</si>
  <si>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</si>
  <si>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</si>
  <si>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</si>
  <si>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</si>
  <si>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</si>
  <si>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</si>
  <si>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</si>
  <si>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</si>
  <si>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</si>
  <si>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</si>
  <si>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</si>
  <si>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</si>
  <si>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t xml:space="preserve">Nota: </t>
    </r>
    <r>
      <rPr>
        <sz val="6"/>
        <rFont val="Arial Narrow"/>
        <family val="2"/>
      </rPr>
      <t>Información disponible al 30-04-2016.</t>
    </r>
  </si>
  <si>
    <t xml:space="preserve">Fuente: Banco Central de Reserva del Perú.                                                                                         </t>
  </si>
  <si>
    <t xml:space="preserve">         AL SECTOR PÚBLICO Y PRIVADO, 2005-2015</t>
  </si>
  <si>
    <t>23.9  CRÉDITO INTERNO NETO DEL SISTEMA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</si>
</sst>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000"/>
    <numFmt numFmtId="165" formatCode="#\ ###\ ##0"/>
    <numFmt numFmtId="166" formatCode="0.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color theme="0"/>
      <name val="Arial Narrow"/>
      <family val="2"/>
    </font>
    <font>
      <sz val="6.5"/>
      <color theme="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0" applyNumberFormat="0" applyAlignment="0" applyProtection="0"/>
    <xf numFmtId="0" fontId="18" fillId="17" borderId="11" applyNumberFormat="0" applyAlignment="0" applyProtection="0"/>
    <xf numFmtId="0" fontId="19" fillId="0" borderId="12" applyNumberFormat="0" applyFill="0" applyAlignment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167" fontId="21" fillId="0" borderId="0">
      <protection locked="0"/>
    </xf>
    <xf numFmtId="0" fontId="1" fillId="0" borderId="0"/>
    <xf numFmtId="167" fontId="22" fillId="0" borderId="0">
      <protection locked="0"/>
    </xf>
    <xf numFmtId="167" fontId="22" fillId="0" borderId="0">
      <protection locked="0"/>
    </xf>
    <xf numFmtId="0" fontId="23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7" borderId="10" applyNumberFormat="0" applyAlignment="0" applyProtection="0"/>
    <xf numFmtId="168" fontId="25" fillId="0" borderId="0" applyFont="0" applyFill="0" applyBorder="0" applyAlignment="0" applyProtection="0"/>
    <xf numFmtId="15" fontId="1" fillId="0" borderId="13" applyFill="0" applyBorder="0" applyProtection="0">
      <alignment horizontal="center" wrapText="1" shrinkToFit="1"/>
    </xf>
    <xf numFmtId="167" fontId="21" fillId="0" borderId="0">
      <protection locked="0"/>
    </xf>
    <xf numFmtId="167" fontId="21" fillId="0" borderId="0">
      <protection locked="0"/>
    </xf>
    <xf numFmtId="1" fontId="1" fillId="0" borderId="0" applyFont="0" applyFill="0" applyBorder="0" applyAlignment="0" applyProtection="0">
      <protection locked="0"/>
    </xf>
    <xf numFmtId="0" fontId="20" fillId="0" borderId="0">
      <protection locked="0"/>
    </xf>
    <xf numFmtId="0" fontId="20" fillId="0" borderId="0">
      <protection locked="0"/>
    </xf>
    <xf numFmtId="0" fontId="26" fillId="3" borderId="0" applyNumberFormat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ill="0" applyBorder="0" applyAlignment="0" applyProtection="0"/>
    <xf numFmtId="167" fontId="21" fillId="0" borderId="0">
      <protection locked="0"/>
    </xf>
    <xf numFmtId="0" fontId="28" fillId="22" borderId="0" applyNumberFormat="0" applyBorder="0" applyAlignment="0" applyProtection="0"/>
    <xf numFmtId="0" fontId="25" fillId="0" borderId="0"/>
    <xf numFmtId="0" fontId="29" fillId="23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4" applyNumberFormat="0" applyFont="0" applyAlignment="0" applyProtection="0"/>
    <xf numFmtId="173" fontId="30" fillId="0" borderId="0" applyFont="0" applyFill="0" applyBorder="0" applyAlignment="0" applyProtection="0"/>
    <xf numFmtId="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16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23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</cellStyleXfs>
  <cellXfs count="56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>
      <alignment vertical="center"/>
    </xf>
    <xf numFmtId="0" fontId="5" fillId="0" borderId="0" xfId="1" quotePrefix="1" applyFont="1" applyBorder="1" applyAlignment="1" applyProtection="1">
      <alignment horizontal="left" vertical="center"/>
    </xf>
    <xf numFmtId="0" fontId="8" fillId="0" borderId="0" xfId="1" quotePrefix="1" applyFont="1" applyBorder="1" applyAlignment="1" applyProtection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 applyProtection="1">
      <alignment horizontal="centerContinuous" vertical="center"/>
    </xf>
    <xf numFmtId="0" fontId="9" fillId="0" borderId="3" xfId="1" applyFont="1" applyBorder="1" applyAlignment="1" applyProtection="1">
      <alignment horizontal="centerContinuous" vertical="center"/>
    </xf>
    <xf numFmtId="0" fontId="9" fillId="0" borderId="3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 applyProtection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Border="1" applyAlignment="1" applyProtection="1">
      <alignment horizontal="center" vertical="center"/>
    </xf>
    <xf numFmtId="164" fontId="10" fillId="0" borderId="0" xfId="1" applyNumberFormat="1" applyFont="1" applyBorder="1" applyAlignment="1" applyProtection="1">
      <alignment horizontal="center" vertical="center"/>
    </xf>
    <xf numFmtId="49" fontId="9" fillId="0" borderId="5" xfId="1" applyNumberFormat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right" vertical="center"/>
    </xf>
    <xf numFmtId="49" fontId="9" fillId="0" borderId="5" xfId="1" applyNumberFormat="1" applyFont="1" applyBorder="1" applyAlignment="1" applyProtection="1">
      <alignment horizontal="center" vertical="center"/>
    </xf>
    <xf numFmtId="43" fontId="10" fillId="0" borderId="0" xfId="2" applyFont="1" applyBorder="1" applyAlignment="1" applyProtection="1">
      <alignment horizontal="center" vertical="center"/>
    </xf>
    <xf numFmtId="43" fontId="3" fillId="0" borderId="0" xfId="2" applyFont="1" applyBorder="1" applyAlignment="1">
      <alignment vertical="center"/>
    </xf>
    <xf numFmtId="49" fontId="9" fillId="0" borderId="9" xfId="1" applyNumberFormat="1" applyFont="1" applyBorder="1" applyAlignment="1" applyProtection="1">
      <alignment horizontal="left" vertical="center"/>
    </xf>
    <xf numFmtId="165" fontId="3" fillId="0" borderId="7" xfId="1" applyNumberFormat="1" applyFont="1" applyBorder="1" applyAlignment="1" applyProtection="1">
      <alignment horizontal="right" vertical="center"/>
    </xf>
    <xf numFmtId="165" fontId="3" fillId="0" borderId="8" xfId="1" applyNumberFormat="1" applyFont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vertical="center"/>
    </xf>
    <xf numFmtId="1" fontId="3" fillId="0" borderId="0" xfId="1" applyNumberFormat="1" applyFont="1" applyBorder="1" applyAlignment="1">
      <alignment horizontal="right" vertical="center"/>
    </xf>
    <xf numFmtId="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/>
    <xf numFmtId="166" fontId="3" fillId="0" borderId="0" xfId="1" applyNumberFormat="1" applyFont="1" applyAlignment="1">
      <alignment vertical="center"/>
    </xf>
    <xf numFmtId="0" fontId="38" fillId="0" borderId="0" xfId="1" applyFont="1" applyBorder="1" applyAlignment="1">
      <alignment vertical="center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/>
    </xf>
    <xf numFmtId="0" fontId="39" fillId="0" borderId="0" xfId="1" applyFont="1" applyBorder="1" applyAlignment="1" applyProtection="1">
      <alignment horizontal="center" vertical="center"/>
    </xf>
    <xf numFmtId="164" fontId="39" fillId="0" borderId="0" xfId="1" applyNumberFormat="1" applyFont="1" applyBorder="1" applyAlignment="1" applyProtection="1">
      <alignment horizontal="center" vertical="center"/>
    </xf>
    <xf numFmtId="0" fontId="38" fillId="0" borderId="0" xfId="1" applyFont="1" applyBorder="1" applyAlignment="1">
      <alignment horizontal="right" vertical="center"/>
    </xf>
    <xf numFmtId="166" fontId="38" fillId="0" borderId="0" xfId="1" applyNumberFormat="1" applyFont="1" applyBorder="1" applyAlignment="1">
      <alignment vertical="center"/>
    </xf>
    <xf numFmtId="49" fontId="38" fillId="0" borderId="0" xfId="1" applyNumberFormat="1" applyFont="1" applyBorder="1" applyAlignment="1">
      <alignment vertical="center"/>
    </xf>
    <xf numFmtId="0" fontId="38" fillId="0" borderId="0" xfId="1" applyFont="1" applyAlignment="1">
      <alignment vertical="center"/>
    </xf>
    <xf numFmtId="166" fontId="38" fillId="0" borderId="0" xfId="1" applyNumberFormat="1" applyFont="1" applyAlignment="1">
      <alignment vertical="center"/>
    </xf>
    <xf numFmtId="0" fontId="38" fillId="0" borderId="0" xfId="1" applyFont="1"/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51"/>
    <cellStyle name="Millares 3" xfId="2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0754332096287E-3"/>
          <c:y val="5.4601860875379681E-2"/>
          <c:w val="0.97741432942661355"/>
          <c:h val="0.82360277805570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'23.09'!$L$37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'23.09'!$K$46:$K$56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'23.09'!$L$46:$L$56</c:f>
              <c:numCache>
                <c:formatCode>0.0</c:formatCode>
                <c:ptCount val="11"/>
                <c:pt idx="0">
                  <c:v>-6.7810864906551664</c:v>
                </c:pt>
                <c:pt idx="1">
                  <c:v>-7.1332277406193043</c:v>
                </c:pt>
                <c:pt idx="2">
                  <c:v>-14.702131295309783</c:v>
                </c:pt>
                <c:pt idx="3">
                  <c:v>-21.646929701582216</c:v>
                </c:pt>
                <c:pt idx="4">
                  <c:v>-16.068968582987861</c:v>
                </c:pt>
                <c:pt idx="5">
                  <c:v>-21.905054871946184</c:v>
                </c:pt>
                <c:pt idx="6">
                  <c:v>-33.916744182834933</c:v>
                </c:pt>
                <c:pt idx="7">
                  <c:v>-46.584540388308859</c:v>
                </c:pt>
                <c:pt idx="8">
                  <c:v>-50.566196314070368</c:v>
                </c:pt>
                <c:pt idx="9">
                  <c:v>-42.58822207458266</c:v>
                </c:pt>
                <c:pt idx="10">
                  <c:v>-42.467019675117612</c:v>
                </c:pt>
              </c:numCache>
            </c:numRef>
          </c:val>
        </c:ser>
        <c:ser>
          <c:idx val="1"/>
          <c:order val="1"/>
          <c:tx>
            <c:strRef>
              <c:f>'23.09'!$M$37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rgbClr val="00FF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'23.09'!$K$46:$K$56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'23.09'!$M$46:$M$56</c:f>
              <c:numCache>
                <c:formatCode>0.0</c:formatCode>
                <c:ptCount val="11"/>
                <c:pt idx="0">
                  <c:v>80.896881837153273</c:v>
                </c:pt>
                <c:pt idx="1">
                  <c:v>92.744692800678408</c:v>
                </c:pt>
                <c:pt idx="2">
                  <c:v>115.88883323436558</c:v>
                </c:pt>
                <c:pt idx="3">
                  <c:v>124.23971860604847</c:v>
                </c:pt>
                <c:pt idx="4">
                  <c:v>136.84929124419358</c:v>
                </c:pt>
                <c:pt idx="5">
                  <c:v>160.95372877759252</c:v>
                </c:pt>
                <c:pt idx="6">
                  <c:v>175.23606602660115</c:v>
                </c:pt>
                <c:pt idx="7">
                  <c:v>194.475832070753</c:v>
                </c:pt>
                <c:pt idx="8">
                  <c:v>213.03837094317214</c:v>
                </c:pt>
                <c:pt idx="9">
                  <c:v>231.59056163743995</c:v>
                </c:pt>
                <c:pt idx="10">
                  <c:v>249.65680971588947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890882560"/>
        <c:axId val="890883120"/>
      </c:barChart>
      <c:catAx>
        <c:axId val="8908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890883120"/>
        <c:crosses val="autoZero"/>
        <c:auto val="1"/>
        <c:lblAlgn val="ctr"/>
        <c:lblOffset val="100"/>
        <c:noMultiLvlLbl val="0"/>
      </c:catAx>
      <c:valAx>
        <c:axId val="890883120"/>
        <c:scaling>
          <c:orientation val="minMax"/>
          <c:min val="-100"/>
        </c:scaling>
        <c:delete val="1"/>
        <c:axPos val="l"/>
        <c:numFmt formatCode="0.0" sourceLinked="1"/>
        <c:majorTickMark val="out"/>
        <c:minorTickMark val="none"/>
        <c:tickLblPos val="nextTo"/>
        <c:crossAx val="890882560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746786432541258E-2"/>
          <c:y val="0.11374261237980562"/>
          <c:w val="0.14055058870383721"/>
          <c:h val="0.14086391853687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100354</xdr:colOff>
      <xdr:row>34</xdr:row>
      <xdr:rowOff>29308</xdr:rowOff>
    </xdr:from>
    <xdr:to>
      <xdr:col>7</xdr:col>
      <xdr:colOff>578827</xdr:colOff>
      <xdr:row>53</xdr:row>
      <xdr:rowOff>51186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124558</xdr:colOff>
      <xdr:row>31</xdr:row>
      <xdr:rowOff>73018</xdr:rowOff>
    </xdr:from>
    <xdr:to>
      <xdr:col>7</xdr:col>
      <xdr:colOff>549520</xdr:colOff>
      <xdr:row>35</xdr:row>
      <xdr:rowOff>100304</xdr:rowOff>
    </xdr:to>
    <xdr:sp macro="" textlink="">
      <xdr:nvSpPr>
        <xdr:cNvPr id="3" name="2 CuadroTexto"/>
        <xdr:cNvSpPr txBox="1"/>
      </xdr:nvSpPr>
      <xdr:spPr>
        <a:xfrm>
          <a:off x="124558" y="3597268"/>
          <a:ext cx="3444387" cy="48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CRÉDITO INTERNO NETO DEL SISTEMA FINANCIERO, 2005-2015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</a:t>
          </a:r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Miles de millones de soles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53</xdr:row>
      <xdr:rowOff>31307</xdr:rowOff>
    </xdr:from>
    <xdr:to>
      <xdr:col>6</xdr:col>
      <xdr:colOff>504580</xdr:colOff>
      <xdr:row>54</xdr:row>
      <xdr:rowOff>96732</xdr:rowOff>
    </xdr:to>
    <xdr:sp macro="" textlink="">
      <xdr:nvSpPr>
        <xdr:cNvPr id="4" name="3 CuadroTexto"/>
        <xdr:cNvSpPr txBox="1"/>
      </xdr:nvSpPr>
      <xdr:spPr>
        <a:xfrm>
          <a:off x="0" y="6070157"/>
          <a:ext cx="3000130" cy="17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S76"/>
  <sheetViews>
    <sheetView showGridLines="0" tabSelected="1" zoomScale="130" zoomScaleNormal="130" workbookViewId="0">
      <selection activeCell="C21" sqref="C21"/>
    </sheetView>
  </sheetViews>
  <sheetFormatPr baseColWidth="10" defaultColWidth="7.140625" defaultRowHeight="9" x14ac:dyDescent="0.25"/>
  <cols>
    <col min="1" max="1" width="7.42578125" style="2" customWidth="1"/>
    <col min="2" max="2" width="7.140625" style="2" customWidth="1"/>
    <col min="3" max="3" width="8.28515625" style="2" customWidth="1"/>
    <col min="4" max="4" width="7.7109375" style="2" customWidth="1"/>
    <col min="5" max="5" width="1.42578125" style="2" customWidth="1"/>
    <col min="6" max="6" width="5.42578125" style="2" customWidth="1"/>
    <col min="7" max="7" width="7.85546875" style="2" customWidth="1"/>
    <col min="8" max="8" width="9.7109375" style="2" customWidth="1"/>
    <col min="9" max="9" width="6.140625" style="2" customWidth="1"/>
    <col min="10" max="10" width="6.140625" style="45" customWidth="1"/>
    <col min="11" max="11" width="7.140625" style="45" customWidth="1"/>
    <col min="12" max="12" width="9.42578125" style="45" bestFit="1" customWidth="1"/>
    <col min="13" max="13" width="8.140625" style="2" bestFit="1" customWidth="1"/>
    <col min="14" max="14" width="7.5703125" style="3" bestFit="1" customWidth="1"/>
    <col min="15" max="15" width="7.42578125" style="2" bestFit="1" customWidth="1"/>
    <col min="16" max="16" width="7.140625" style="2"/>
    <col min="17" max="17" width="7.140625" style="2" customWidth="1"/>
    <col min="18" max="16384" width="7.140625" style="2"/>
  </cols>
  <sheetData>
    <row r="1" spans="1:14" ht="14.25" customHeight="1" x14ac:dyDescent="0.25">
      <c r="A1" s="1" t="s">
        <v>0</v>
      </c>
      <c r="I1" s="2" t="s">
        <v>1</v>
      </c>
    </row>
    <row r="2" spans="1:14" ht="4.5" customHeight="1" x14ac:dyDescent="0.25">
      <c r="A2" s="4"/>
    </row>
    <row r="3" spans="1:14" ht="15.75" customHeight="1" x14ac:dyDescent="0.25">
      <c r="A3" s="5" t="s">
        <v>33</v>
      </c>
      <c r="B3" s="6"/>
      <c r="C3" s="7"/>
      <c r="I3" s="2" t="s">
        <v>1</v>
      </c>
    </row>
    <row r="4" spans="1:14" ht="13.5" customHeight="1" x14ac:dyDescent="0.25">
      <c r="A4" s="8" t="s">
        <v>32</v>
      </c>
      <c r="B4" s="6"/>
      <c r="C4" s="7"/>
      <c r="I4" s="2" t="s">
        <v>1</v>
      </c>
    </row>
    <row r="5" spans="1:14" ht="6" customHeight="1" x14ac:dyDescent="0.25">
      <c r="A5" s="9"/>
      <c r="B5" s="6"/>
      <c r="C5" s="7"/>
    </row>
    <row r="6" spans="1:14" ht="15" customHeight="1" x14ac:dyDescent="0.25">
      <c r="A6" s="10"/>
      <c r="B6" s="11" t="s">
        <v>2</v>
      </c>
      <c r="C6" s="12"/>
      <c r="D6" s="13"/>
      <c r="E6" s="14"/>
      <c r="F6" s="12" t="s">
        <v>3</v>
      </c>
      <c r="G6" s="12"/>
      <c r="H6" s="13"/>
    </row>
    <row r="7" spans="1:14" ht="15" customHeight="1" x14ac:dyDescent="0.25">
      <c r="A7" s="15" t="s">
        <v>4</v>
      </c>
      <c r="B7" s="16" t="s">
        <v>5</v>
      </c>
      <c r="C7" s="17" t="s">
        <v>6</v>
      </c>
      <c r="D7" s="17" t="s">
        <v>6</v>
      </c>
      <c r="E7" s="17"/>
      <c r="F7" s="17" t="s">
        <v>5</v>
      </c>
      <c r="G7" s="17" t="s">
        <v>6</v>
      </c>
      <c r="H7" s="17" t="s">
        <v>6</v>
      </c>
      <c r="L7" s="45" t="s">
        <v>7</v>
      </c>
      <c r="M7" s="18"/>
      <c r="N7" s="18"/>
    </row>
    <row r="8" spans="1:14" ht="15" customHeight="1" x14ac:dyDescent="0.25">
      <c r="A8" s="19"/>
      <c r="B8" s="20"/>
      <c r="C8" s="21" t="s">
        <v>8</v>
      </c>
      <c r="D8" s="21" t="s">
        <v>9</v>
      </c>
      <c r="E8" s="21"/>
      <c r="F8" s="22"/>
      <c r="G8" s="21" t="s">
        <v>8</v>
      </c>
      <c r="H8" s="21" t="s">
        <v>9</v>
      </c>
      <c r="L8" s="46" t="s">
        <v>10</v>
      </c>
      <c r="M8" s="23"/>
      <c r="N8" s="23"/>
    </row>
    <row r="9" spans="1:14" ht="6.75" customHeight="1" x14ac:dyDescent="0.25">
      <c r="A9" s="19"/>
      <c r="B9" s="24"/>
      <c r="C9" s="17"/>
      <c r="D9" s="17"/>
      <c r="E9" s="17"/>
      <c r="F9" s="24"/>
      <c r="G9" s="17"/>
      <c r="H9" s="17"/>
      <c r="L9" s="47" t="s">
        <v>11</v>
      </c>
      <c r="M9" s="25"/>
      <c r="N9" s="26"/>
    </row>
    <row r="10" spans="1:14" ht="12.95" hidden="1" customHeight="1" x14ac:dyDescent="0.25">
      <c r="A10" s="27" t="s">
        <v>12</v>
      </c>
      <c r="B10" s="28">
        <f>+C10+D10</f>
        <v>38583.733499999995</v>
      </c>
      <c r="C10" s="28">
        <v>-16403.4355</v>
      </c>
      <c r="D10" s="28">
        <v>54987.168999999994</v>
      </c>
      <c r="E10" s="28"/>
      <c r="F10" s="28">
        <f>B10/$L10*100</f>
        <v>50858.909090746121</v>
      </c>
      <c r="G10" s="28">
        <f>C10/$L10*100</f>
        <v>-21622.086801693713</v>
      </c>
      <c r="H10" s="28">
        <f t="shared" ref="H10:H27" si="0">D10/$L10*100</f>
        <v>72480.995892439823</v>
      </c>
      <c r="K10" s="48">
        <v>1998</v>
      </c>
      <c r="L10" s="49">
        <v>75.864256999999995</v>
      </c>
      <c r="M10" s="25"/>
      <c r="N10" s="26"/>
    </row>
    <row r="11" spans="1:14" ht="12.95" hidden="1" customHeight="1" x14ac:dyDescent="0.25">
      <c r="A11" s="27" t="s">
        <v>13</v>
      </c>
      <c r="B11" s="28">
        <f t="shared" ref="B11:B27" si="1">+C11+D11</f>
        <v>46783.588200000006</v>
      </c>
      <c r="C11" s="28">
        <v>-13127.822099999999</v>
      </c>
      <c r="D11" s="28">
        <v>59911.410300000003</v>
      </c>
      <c r="E11" s="28"/>
      <c r="F11" s="28">
        <f t="shared" ref="F11:G27" si="2">B11/$L11*100</f>
        <v>59452.072847458599</v>
      </c>
      <c r="G11" s="28">
        <f t="shared" si="2"/>
        <v>-16682.692923876173</v>
      </c>
      <c r="H11" s="28">
        <f t="shared" si="0"/>
        <v>76134.765771334758</v>
      </c>
      <c r="K11" s="48">
        <v>1999</v>
      </c>
      <c r="L11" s="49">
        <v>78.6912650128058</v>
      </c>
      <c r="M11" s="25"/>
      <c r="N11" s="26"/>
    </row>
    <row r="12" spans="1:14" ht="12.95" hidden="1" customHeight="1" x14ac:dyDescent="0.25">
      <c r="A12" s="27" t="s">
        <v>14</v>
      </c>
      <c r="B12" s="28">
        <f t="shared" si="1"/>
        <v>47923.976999999999</v>
      </c>
      <c r="C12" s="28">
        <v>-11541.11</v>
      </c>
      <c r="D12" s="28">
        <v>59465.087</v>
      </c>
      <c r="E12" s="28"/>
      <c r="F12" s="28">
        <f t="shared" si="2"/>
        <v>58708.923701883374</v>
      </c>
      <c r="G12" s="28">
        <f t="shared" si="2"/>
        <v>-14138.353885468297</v>
      </c>
      <c r="H12" s="28">
        <f t="shared" si="0"/>
        <v>72847.27758735168</v>
      </c>
      <c r="K12" s="48">
        <v>2000</v>
      </c>
      <c r="L12" s="49">
        <v>81.629800000000003</v>
      </c>
      <c r="M12" s="23"/>
      <c r="N12" s="26"/>
    </row>
    <row r="13" spans="1:14" ht="12.95" hidden="1" customHeight="1" x14ac:dyDescent="0.25">
      <c r="A13" s="27" t="s">
        <v>15</v>
      </c>
      <c r="B13" s="28">
        <f t="shared" si="1"/>
        <v>46236.549999999996</v>
      </c>
      <c r="C13" s="28">
        <v>-8154.9610000000002</v>
      </c>
      <c r="D13" s="28">
        <v>54391.510999999999</v>
      </c>
      <c r="E13" s="28"/>
      <c r="F13" s="28">
        <f t="shared" si="2"/>
        <v>56714.009552804135</v>
      </c>
      <c r="G13" s="28">
        <f t="shared" si="2"/>
        <v>-10002.92054785111</v>
      </c>
      <c r="H13" s="28">
        <f t="shared" si="0"/>
        <v>66716.930100655241</v>
      </c>
      <c r="K13" s="47">
        <v>2001</v>
      </c>
      <c r="L13" s="49">
        <v>81.525800000000004</v>
      </c>
      <c r="M13" s="23"/>
      <c r="N13" s="26"/>
    </row>
    <row r="14" spans="1:14" ht="12.95" hidden="1" customHeight="1" x14ac:dyDescent="0.25">
      <c r="A14" s="29" t="s">
        <v>16</v>
      </c>
      <c r="B14" s="28">
        <f t="shared" si="1"/>
        <v>48701.766000000003</v>
      </c>
      <c r="C14" s="28">
        <v>-8247.9660000000003</v>
      </c>
      <c r="D14" s="28">
        <v>56949.732000000004</v>
      </c>
      <c r="E14" s="28"/>
      <c r="F14" s="28">
        <f t="shared" si="2"/>
        <v>58845.848799443214</v>
      </c>
      <c r="G14" s="28">
        <f t="shared" si="2"/>
        <v>-9965.93347639485</v>
      </c>
      <c r="H14" s="28">
        <f t="shared" si="0"/>
        <v>68811.782275838079</v>
      </c>
      <c r="K14" s="47">
        <v>2002</v>
      </c>
      <c r="L14" s="49">
        <v>82.761600000000001</v>
      </c>
      <c r="M14" s="23"/>
      <c r="N14" s="26"/>
    </row>
    <row r="15" spans="1:14" ht="12.95" hidden="1" customHeight="1" x14ac:dyDescent="0.25">
      <c r="A15" s="29" t="s">
        <v>17</v>
      </c>
      <c r="B15" s="28">
        <f t="shared" si="1"/>
        <v>52736.398000000001</v>
      </c>
      <c r="C15" s="28">
        <v>-5688.2370000000001</v>
      </c>
      <c r="D15" s="28">
        <v>58424.635000000002</v>
      </c>
      <c r="E15" s="28"/>
      <c r="F15" s="28">
        <f t="shared" si="2"/>
        <v>62176.537306112434</v>
      </c>
      <c r="G15" s="28">
        <f t="shared" si="2"/>
        <v>-6706.4663771027581</v>
      </c>
      <c r="H15" s="28">
        <f t="shared" si="0"/>
        <v>68883.003683215196</v>
      </c>
      <c r="K15" s="47">
        <v>2003</v>
      </c>
      <c r="L15" s="49">
        <v>84.8172</v>
      </c>
      <c r="M15" s="23"/>
      <c r="N15" s="26"/>
    </row>
    <row r="16" spans="1:14" ht="12.95" hidden="1" customHeight="1" x14ac:dyDescent="0.25">
      <c r="A16" s="29" t="s">
        <v>18</v>
      </c>
      <c r="B16" s="28">
        <f t="shared" si="1"/>
        <v>54775.039000000004</v>
      </c>
      <c r="C16" s="28">
        <v>-6726.52</v>
      </c>
      <c r="D16" s="28">
        <v>61501.559000000001</v>
      </c>
      <c r="E16" s="28"/>
      <c r="F16" s="28">
        <f t="shared" si="2"/>
        <v>62407.615147807111</v>
      </c>
      <c r="G16" s="28">
        <f t="shared" si="2"/>
        <v>-7663.8205852126812</v>
      </c>
      <c r="H16" s="28">
        <f t="shared" si="0"/>
        <v>70071.435733019782</v>
      </c>
      <c r="K16" s="47">
        <v>2004</v>
      </c>
      <c r="L16" s="49">
        <v>87.769800000000004</v>
      </c>
      <c r="M16" s="23"/>
      <c r="N16" s="26"/>
    </row>
    <row r="17" spans="1:18" ht="12.95" customHeight="1" x14ac:dyDescent="0.25">
      <c r="A17" s="29" t="s">
        <v>19</v>
      </c>
      <c r="B17" s="28">
        <f t="shared" si="1"/>
        <v>66023.314000000013</v>
      </c>
      <c r="C17" s="28">
        <v>-6040.68</v>
      </c>
      <c r="D17" s="28">
        <v>72063.994000000006</v>
      </c>
      <c r="E17" s="28"/>
      <c r="F17" s="28">
        <f t="shared" si="2"/>
        <v>74115.795346498096</v>
      </c>
      <c r="G17" s="28">
        <f t="shared" si="2"/>
        <v>-6781.086490655166</v>
      </c>
      <c r="H17" s="28">
        <f t="shared" si="0"/>
        <v>80896.881837153269</v>
      </c>
      <c r="K17" s="47">
        <v>2005</v>
      </c>
      <c r="L17" s="49">
        <v>89.081299999999999</v>
      </c>
      <c r="M17" s="23"/>
      <c r="N17" s="30"/>
      <c r="Q17" s="31"/>
      <c r="R17" s="31"/>
    </row>
    <row r="18" spans="1:18" ht="12.75" customHeight="1" x14ac:dyDescent="0.25">
      <c r="A18" s="29" t="s">
        <v>20</v>
      </c>
      <c r="B18" s="28">
        <f t="shared" si="1"/>
        <v>77131.307000000001</v>
      </c>
      <c r="C18" s="28">
        <v>-6426.6530000000002</v>
      </c>
      <c r="D18" s="28">
        <v>83557.960000000006</v>
      </c>
      <c r="E18" s="28"/>
      <c r="F18" s="28">
        <f t="shared" si="2"/>
        <v>85611.465060059098</v>
      </c>
      <c r="G18" s="28">
        <f t="shared" si="2"/>
        <v>-7133.2277406193043</v>
      </c>
      <c r="H18" s="28">
        <f t="shared" si="0"/>
        <v>92744.692800678415</v>
      </c>
      <c r="K18" s="47">
        <v>2006</v>
      </c>
      <c r="L18" s="49">
        <v>90.0946</v>
      </c>
      <c r="N18" s="30"/>
      <c r="Q18" s="31"/>
      <c r="R18" s="31"/>
    </row>
    <row r="19" spans="1:18" ht="12.95" customHeight="1" x14ac:dyDescent="0.25">
      <c r="A19" s="29" t="s">
        <v>21</v>
      </c>
      <c r="B19" s="28">
        <f t="shared" si="1"/>
        <v>94744.346999999994</v>
      </c>
      <c r="C19" s="28">
        <v>-13766.075999999999</v>
      </c>
      <c r="D19" s="28">
        <v>108510.423</v>
      </c>
      <c r="E19" s="28"/>
      <c r="F19" s="28">
        <f t="shared" si="2"/>
        <v>101186.7019390558</v>
      </c>
      <c r="G19" s="28">
        <f t="shared" si="2"/>
        <v>-14702.131295309784</v>
      </c>
      <c r="H19" s="28">
        <f t="shared" si="0"/>
        <v>115888.83323436558</v>
      </c>
      <c r="K19" s="47">
        <v>2007</v>
      </c>
      <c r="L19" s="49">
        <v>93.633200000000002</v>
      </c>
      <c r="N19" s="30"/>
      <c r="Q19" s="31"/>
      <c r="R19" s="31"/>
    </row>
    <row r="20" spans="1:18" ht="12.95" customHeight="1" x14ac:dyDescent="0.25">
      <c r="A20" s="29" t="s">
        <v>22</v>
      </c>
      <c r="B20" s="28">
        <f t="shared" si="1"/>
        <v>102449.159</v>
      </c>
      <c r="C20" s="28">
        <v>-21616.624</v>
      </c>
      <c r="D20" s="28">
        <v>124065.783</v>
      </c>
      <c r="E20" s="28"/>
      <c r="F20" s="28">
        <f t="shared" si="2"/>
        <v>102592.78890446626</v>
      </c>
      <c r="G20" s="28">
        <f t="shared" si="2"/>
        <v>-21646.929701582216</v>
      </c>
      <c r="H20" s="28">
        <f t="shared" si="0"/>
        <v>124239.71860604847</v>
      </c>
      <c r="K20" s="47">
        <v>2008</v>
      </c>
      <c r="L20" s="49">
        <v>99.86</v>
      </c>
      <c r="N20" s="30"/>
      <c r="Q20" s="31"/>
      <c r="R20" s="31"/>
    </row>
    <row r="21" spans="1:18" ht="12.95" customHeight="1" x14ac:dyDescent="0.25">
      <c r="A21" s="29" t="s">
        <v>23</v>
      </c>
      <c r="B21" s="28">
        <f t="shared" si="1"/>
        <v>120907.14200000001</v>
      </c>
      <c r="C21" s="28">
        <v>-16085.841</v>
      </c>
      <c r="D21" s="28">
        <v>136992.98300000001</v>
      </c>
      <c r="E21" s="28"/>
      <c r="F21" s="28">
        <f t="shared" si="2"/>
        <v>120780.32266120575</v>
      </c>
      <c r="G21" s="28">
        <f t="shared" si="2"/>
        <v>-16068.968582987862</v>
      </c>
      <c r="H21" s="28">
        <f t="shared" si="0"/>
        <v>136849.29124419359</v>
      </c>
      <c r="K21" s="47">
        <v>2009</v>
      </c>
      <c r="L21" s="49">
        <v>100.105</v>
      </c>
      <c r="N21" s="30"/>
      <c r="Q21" s="31"/>
      <c r="R21" s="31"/>
    </row>
    <row r="22" spans="1:18" ht="12.95" customHeight="1" x14ac:dyDescent="0.25">
      <c r="A22" s="29" t="s">
        <v>24</v>
      </c>
      <c r="B22" s="28">
        <f t="shared" si="1"/>
        <v>142084.94074905</v>
      </c>
      <c r="C22" s="28">
        <v>-22383.373650130001</v>
      </c>
      <c r="D22" s="28">
        <v>164468.31439918</v>
      </c>
      <c r="E22" s="28"/>
      <c r="F22" s="28">
        <f t="shared" si="2"/>
        <v>139048.67390564631</v>
      </c>
      <c r="G22" s="28">
        <f t="shared" si="2"/>
        <v>-21905.054871946184</v>
      </c>
      <c r="H22" s="28">
        <f t="shared" si="0"/>
        <v>160953.72877759251</v>
      </c>
      <c r="K22" s="47">
        <v>2010</v>
      </c>
      <c r="L22" s="49">
        <v>102.1836</v>
      </c>
      <c r="N22" s="30"/>
      <c r="Q22" s="31"/>
      <c r="R22" s="31"/>
    </row>
    <row r="23" spans="1:18" ht="12.95" customHeight="1" x14ac:dyDescent="0.25">
      <c r="A23" s="29" t="s">
        <v>25</v>
      </c>
      <c r="B23" s="28">
        <f t="shared" si="1"/>
        <v>151247.7107999</v>
      </c>
      <c r="C23" s="28">
        <v>-36299.565045399999</v>
      </c>
      <c r="D23" s="28">
        <v>187547.2758453</v>
      </c>
      <c r="E23" s="28"/>
      <c r="F23" s="28">
        <f t="shared" si="2"/>
        <v>141319.32184376623</v>
      </c>
      <c r="G23" s="28">
        <f t="shared" si="2"/>
        <v>-33916.744182834933</v>
      </c>
      <c r="H23" s="28">
        <f t="shared" si="0"/>
        <v>175236.06602660115</v>
      </c>
      <c r="K23" s="47">
        <v>2011</v>
      </c>
      <c r="L23" s="49">
        <v>107.02549999999999</v>
      </c>
      <c r="N23" s="30"/>
      <c r="Q23" s="31"/>
      <c r="R23" s="31"/>
    </row>
    <row r="24" spans="1:18" ht="12.95" customHeight="1" x14ac:dyDescent="0.25">
      <c r="A24" s="29" t="s">
        <v>26</v>
      </c>
      <c r="B24" s="28">
        <f t="shared" si="1"/>
        <v>162474.85195524999</v>
      </c>
      <c r="C24" s="28">
        <v>-51178.241915999999</v>
      </c>
      <c r="D24" s="28">
        <v>213653.09387124999</v>
      </c>
      <c r="E24" s="28"/>
      <c r="F24" s="28">
        <f t="shared" si="2"/>
        <v>147891.29168244416</v>
      </c>
      <c r="G24" s="28">
        <f t="shared" si="2"/>
        <v>-46584.540388308858</v>
      </c>
      <c r="H24" s="28">
        <f t="shared" si="0"/>
        <v>194475.83207075301</v>
      </c>
      <c r="K24" s="47">
        <v>2012</v>
      </c>
      <c r="L24" s="49">
        <v>109.861</v>
      </c>
      <c r="N24" s="30"/>
      <c r="Q24" s="31"/>
      <c r="R24" s="31"/>
    </row>
    <row r="25" spans="1:18" ht="12.75" customHeight="1" x14ac:dyDescent="0.25">
      <c r="A25" s="29" t="s">
        <v>27</v>
      </c>
      <c r="B25" s="28">
        <f t="shared" si="1"/>
        <v>183597.94407959998</v>
      </c>
      <c r="C25" s="28">
        <v>-57141.1671222</v>
      </c>
      <c r="D25" s="28">
        <v>240739.1112018</v>
      </c>
      <c r="E25" s="28"/>
      <c r="F25" s="28">
        <f t="shared" si="2"/>
        <v>162472.17462910176</v>
      </c>
      <c r="G25" s="28">
        <f t="shared" si="2"/>
        <v>-50566.196314070366</v>
      </c>
      <c r="H25" s="28">
        <f t="shared" si="0"/>
        <v>213038.37094317214</v>
      </c>
      <c r="K25" s="47">
        <v>2013</v>
      </c>
      <c r="L25" s="49">
        <v>113.0027</v>
      </c>
      <c r="N25" s="30"/>
      <c r="Q25" s="31"/>
      <c r="R25" s="31"/>
    </row>
    <row r="26" spans="1:18" ht="12.95" customHeight="1" x14ac:dyDescent="0.25">
      <c r="A26" s="29" t="s">
        <v>28</v>
      </c>
      <c r="B26" s="28">
        <f t="shared" si="1"/>
        <v>220463.55182503996</v>
      </c>
      <c r="C26" s="28">
        <v>-49677.431116420004</v>
      </c>
      <c r="D26" s="28">
        <v>270140.98294145998</v>
      </c>
      <c r="E26" s="28"/>
      <c r="F26" s="28">
        <f t="shared" si="2"/>
        <v>189002.33956285726</v>
      </c>
      <c r="G26" s="28">
        <f t="shared" si="2"/>
        <v>-42588.222074582663</v>
      </c>
      <c r="H26" s="28">
        <f t="shared" si="0"/>
        <v>231590.56163743994</v>
      </c>
      <c r="K26" s="47">
        <v>2014</v>
      </c>
      <c r="L26" s="49">
        <v>116.645938</v>
      </c>
      <c r="N26" s="30"/>
      <c r="Q26" s="31"/>
      <c r="R26" s="31"/>
    </row>
    <row r="27" spans="1:18" ht="12.95" customHeight="1" x14ac:dyDescent="0.25">
      <c r="A27" s="29" t="s">
        <v>29</v>
      </c>
      <c r="B27" s="28">
        <f t="shared" si="1"/>
        <v>252307.32062186996</v>
      </c>
      <c r="C27" s="28">
        <v>-51714.613673370011</v>
      </c>
      <c r="D27" s="28">
        <v>304021.93429523997</v>
      </c>
      <c r="E27" s="28"/>
      <c r="F27" s="28">
        <f t="shared" si="2"/>
        <v>207189.79004077183</v>
      </c>
      <c r="G27" s="28">
        <f t="shared" si="2"/>
        <v>-42467.019675117612</v>
      </c>
      <c r="H27" s="28">
        <f t="shared" si="0"/>
        <v>249656.80971588945</v>
      </c>
      <c r="K27" s="47">
        <v>2015</v>
      </c>
      <c r="L27" s="49">
        <v>121.775943</v>
      </c>
      <c r="N27" s="30"/>
      <c r="Q27" s="31"/>
      <c r="R27" s="31"/>
    </row>
    <row r="28" spans="1:18" ht="4.5" customHeight="1" x14ac:dyDescent="0.25">
      <c r="A28" s="32"/>
      <c r="B28" s="33"/>
      <c r="C28" s="34"/>
      <c r="D28" s="34"/>
      <c r="E28" s="34"/>
      <c r="F28" s="34"/>
      <c r="G28" s="34"/>
      <c r="H28" s="34"/>
      <c r="K28" s="47"/>
      <c r="N28" s="30"/>
      <c r="Q28" s="31"/>
      <c r="R28" s="31"/>
    </row>
    <row r="29" spans="1:18" ht="9.75" customHeight="1" x14ac:dyDescent="0.25">
      <c r="A29" s="35" t="s">
        <v>30</v>
      </c>
    </row>
    <row r="30" spans="1:18" ht="8.25" customHeight="1" x14ac:dyDescent="0.25">
      <c r="A30" s="35" t="s">
        <v>31</v>
      </c>
      <c r="O30" s="36"/>
    </row>
    <row r="31" spans="1:18" x14ac:dyDescent="0.25">
      <c r="O31" s="36"/>
    </row>
    <row r="32" spans="1:18" x14ac:dyDescent="0.25">
      <c r="O32" s="36"/>
    </row>
    <row r="33" spans="11:18" x14ac:dyDescent="0.25">
      <c r="O33" s="36"/>
    </row>
    <row r="34" spans="11:18" x14ac:dyDescent="0.25">
      <c r="O34" s="36"/>
    </row>
    <row r="37" spans="11:18" x14ac:dyDescent="0.25">
      <c r="L37" s="50" t="s">
        <v>8</v>
      </c>
      <c r="M37" s="37" t="s">
        <v>9</v>
      </c>
    </row>
    <row r="38" spans="11:18" x14ac:dyDescent="0.25">
      <c r="L38" s="51"/>
      <c r="M38" s="38"/>
      <c r="O38" s="38"/>
      <c r="P38" s="38"/>
    </row>
    <row r="39" spans="11:18" x14ac:dyDescent="0.25">
      <c r="K39" s="52" t="str">
        <f>+A10</f>
        <v>1998</v>
      </c>
      <c r="L39" s="51">
        <f>+G10/1000</f>
        <v>-21.622086801693712</v>
      </c>
      <c r="M39" s="38">
        <f>H10/1000</f>
        <v>72.480995892439822</v>
      </c>
      <c r="N39" s="3" t="s">
        <v>1</v>
      </c>
      <c r="O39" s="38"/>
      <c r="P39" s="38"/>
    </row>
    <row r="40" spans="11:18" x14ac:dyDescent="0.25">
      <c r="K40" s="52" t="str">
        <f t="shared" ref="K40:K56" si="3">+A11</f>
        <v>1999</v>
      </c>
      <c r="L40" s="51">
        <f t="shared" ref="L40:L56" si="4">+G11/1000</f>
        <v>-16.682692923876171</v>
      </c>
      <c r="M40" s="38">
        <f t="shared" ref="M40:M56" si="5">H11/1000</f>
        <v>76.134765771334756</v>
      </c>
      <c r="O40" s="38"/>
      <c r="P40" s="38"/>
    </row>
    <row r="41" spans="11:18" x14ac:dyDescent="0.25">
      <c r="K41" s="52" t="str">
        <f t="shared" si="3"/>
        <v>2000</v>
      </c>
      <c r="L41" s="51">
        <f t="shared" si="4"/>
        <v>-14.138353885468298</v>
      </c>
      <c r="M41" s="38">
        <f t="shared" si="5"/>
        <v>72.847277587351684</v>
      </c>
      <c r="N41" s="39"/>
      <c r="O41" s="39"/>
      <c r="P41" s="38"/>
      <c r="Q41" s="38"/>
      <c r="R41" s="38"/>
    </row>
    <row r="42" spans="11:18" x14ac:dyDescent="0.25">
      <c r="K42" s="52" t="str">
        <f t="shared" si="3"/>
        <v>2001</v>
      </c>
      <c r="L42" s="51">
        <f t="shared" si="4"/>
        <v>-10.00292054785111</v>
      </c>
      <c r="M42" s="38">
        <f t="shared" si="5"/>
        <v>66.716930100655247</v>
      </c>
      <c r="N42" s="39"/>
      <c r="O42" s="39"/>
      <c r="P42" s="38"/>
      <c r="Q42" s="38"/>
      <c r="R42" s="38"/>
    </row>
    <row r="43" spans="11:18" x14ac:dyDescent="0.25">
      <c r="K43" s="52" t="str">
        <f t="shared" si="3"/>
        <v>2002</v>
      </c>
      <c r="L43" s="51">
        <f t="shared" si="4"/>
        <v>-9.9659334763948504</v>
      </c>
      <c r="M43" s="38">
        <f t="shared" si="5"/>
        <v>68.811782275838084</v>
      </c>
      <c r="N43" s="39"/>
      <c r="O43" s="39"/>
      <c r="P43" s="38"/>
      <c r="Q43" s="38"/>
      <c r="R43" s="38"/>
    </row>
    <row r="44" spans="11:18" x14ac:dyDescent="0.25">
      <c r="K44" s="52" t="str">
        <f t="shared" si="3"/>
        <v>2003</v>
      </c>
      <c r="L44" s="51">
        <f t="shared" si="4"/>
        <v>-6.7064663771027577</v>
      </c>
      <c r="M44" s="38">
        <f t="shared" si="5"/>
        <v>68.883003683215193</v>
      </c>
      <c r="N44" s="39"/>
      <c r="O44" s="39"/>
      <c r="P44" s="38"/>
      <c r="Q44" s="38"/>
      <c r="R44" s="38"/>
    </row>
    <row r="45" spans="11:18" x14ac:dyDescent="0.25">
      <c r="K45" s="52" t="str">
        <f t="shared" si="3"/>
        <v>2004</v>
      </c>
      <c r="L45" s="51">
        <f t="shared" si="4"/>
        <v>-7.6638205852126813</v>
      </c>
      <c r="M45" s="38">
        <f t="shared" si="5"/>
        <v>70.071435733019783</v>
      </c>
      <c r="N45" s="39"/>
      <c r="O45" s="39"/>
      <c r="P45" s="38"/>
      <c r="Q45" s="38"/>
      <c r="R45" s="38"/>
    </row>
    <row r="46" spans="11:18" x14ac:dyDescent="0.25">
      <c r="K46" s="52" t="str">
        <f t="shared" si="3"/>
        <v>2005</v>
      </c>
      <c r="L46" s="51">
        <f t="shared" si="4"/>
        <v>-6.7810864906551664</v>
      </c>
      <c r="M46" s="38">
        <f t="shared" si="5"/>
        <v>80.896881837153273</v>
      </c>
      <c r="N46" s="39"/>
      <c r="O46" s="39"/>
      <c r="P46" s="38"/>
      <c r="Q46" s="38"/>
      <c r="R46" s="38"/>
    </row>
    <row r="47" spans="11:18" x14ac:dyDescent="0.25">
      <c r="K47" s="52" t="str">
        <f t="shared" si="3"/>
        <v>2006</v>
      </c>
      <c r="L47" s="51">
        <f t="shared" si="4"/>
        <v>-7.1332277406193043</v>
      </c>
      <c r="M47" s="38">
        <f t="shared" si="5"/>
        <v>92.744692800678408</v>
      </c>
      <c r="N47" s="39"/>
      <c r="O47" s="39"/>
      <c r="P47" s="38"/>
      <c r="Q47" s="38"/>
      <c r="R47" s="38"/>
    </row>
    <row r="48" spans="11:18" x14ac:dyDescent="0.25">
      <c r="K48" s="52" t="str">
        <f t="shared" si="3"/>
        <v>2007</v>
      </c>
      <c r="L48" s="51">
        <f t="shared" si="4"/>
        <v>-14.702131295309783</v>
      </c>
      <c r="M48" s="38">
        <f t="shared" si="5"/>
        <v>115.88883323436558</v>
      </c>
      <c r="N48" s="39"/>
      <c r="O48" s="39"/>
      <c r="P48" s="38"/>
      <c r="Q48" s="38"/>
      <c r="R48" s="38"/>
    </row>
    <row r="49" spans="10:19" x14ac:dyDescent="0.25">
      <c r="K49" s="52" t="str">
        <f t="shared" si="3"/>
        <v>2008</v>
      </c>
      <c r="L49" s="51">
        <f t="shared" si="4"/>
        <v>-21.646929701582216</v>
      </c>
      <c r="M49" s="38">
        <f t="shared" si="5"/>
        <v>124.23971860604847</v>
      </c>
      <c r="N49" s="39"/>
      <c r="O49" s="39"/>
      <c r="P49" s="38"/>
      <c r="Q49" s="38"/>
      <c r="R49" s="38"/>
    </row>
    <row r="50" spans="10:19" x14ac:dyDescent="0.25">
      <c r="K50" s="52" t="str">
        <f t="shared" si="3"/>
        <v>2009</v>
      </c>
      <c r="L50" s="51">
        <f t="shared" si="4"/>
        <v>-16.068968582987861</v>
      </c>
      <c r="M50" s="38">
        <f t="shared" si="5"/>
        <v>136.84929124419358</v>
      </c>
      <c r="N50" s="39"/>
      <c r="O50" s="39"/>
      <c r="P50" s="38"/>
      <c r="Q50" s="38"/>
      <c r="R50" s="38"/>
    </row>
    <row r="51" spans="10:19" s="41" customFormat="1" x14ac:dyDescent="0.25">
      <c r="J51" s="53"/>
      <c r="K51" s="52" t="str">
        <f t="shared" si="3"/>
        <v>2010</v>
      </c>
      <c r="L51" s="51">
        <f t="shared" si="4"/>
        <v>-21.905054871946184</v>
      </c>
      <c r="M51" s="38">
        <f t="shared" si="5"/>
        <v>160.95372877759252</v>
      </c>
      <c r="N51" s="40"/>
      <c r="O51" s="40"/>
      <c r="P51" s="38"/>
      <c r="Q51" s="38"/>
      <c r="R51" s="38"/>
    </row>
    <row r="52" spans="10:19" s="41" customFormat="1" x14ac:dyDescent="0.25">
      <c r="J52" s="53"/>
      <c r="K52" s="52" t="str">
        <f t="shared" si="3"/>
        <v>2011</v>
      </c>
      <c r="L52" s="51">
        <f t="shared" si="4"/>
        <v>-33.916744182834933</v>
      </c>
      <c r="M52" s="38">
        <f t="shared" si="5"/>
        <v>175.23606602660115</v>
      </c>
    </row>
    <row r="53" spans="10:19" s="41" customFormat="1" x14ac:dyDescent="0.25">
      <c r="J53" s="53"/>
      <c r="K53" s="52" t="str">
        <f t="shared" si="3"/>
        <v>2012</v>
      </c>
      <c r="L53" s="51">
        <f t="shared" si="4"/>
        <v>-46.584540388308859</v>
      </c>
      <c r="M53" s="38">
        <f t="shared" si="5"/>
        <v>194.475832070753</v>
      </c>
    </row>
    <row r="54" spans="10:19" s="41" customFormat="1" x14ac:dyDescent="0.15">
      <c r="J54" s="53"/>
      <c r="K54" s="52" t="str">
        <f t="shared" si="3"/>
        <v>2013</v>
      </c>
      <c r="L54" s="51">
        <f t="shared" si="4"/>
        <v>-50.566196314070368</v>
      </c>
      <c r="M54" s="38">
        <f t="shared" si="5"/>
        <v>213.03837094317214</v>
      </c>
      <c r="Q54" s="42"/>
      <c r="R54" s="43"/>
      <c r="S54" s="43"/>
    </row>
    <row r="55" spans="10:19" s="41" customFormat="1" x14ac:dyDescent="0.15">
      <c r="J55" s="53"/>
      <c r="K55" s="52" t="str">
        <f t="shared" si="3"/>
        <v>2014</v>
      </c>
      <c r="L55" s="51">
        <f t="shared" si="4"/>
        <v>-42.58822207458266</v>
      </c>
      <c r="M55" s="38">
        <f t="shared" si="5"/>
        <v>231.59056163743995</v>
      </c>
      <c r="Q55" s="42"/>
    </row>
    <row r="56" spans="10:19" s="41" customFormat="1" x14ac:dyDescent="0.15">
      <c r="J56" s="53"/>
      <c r="K56" s="52" t="str">
        <f t="shared" si="3"/>
        <v>2015</v>
      </c>
      <c r="L56" s="51">
        <f t="shared" si="4"/>
        <v>-42.467019675117612</v>
      </c>
      <c r="M56" s="38">
        <f t="shared" si="5"/>
        <v>249.65680971588947</v>
      </c>
      <c r="Q56" s="42"/>
    </row>
    <row r="57" spans="10:19" s="41" customFormat="1" x14ac:dyDescent="0.15">
      <c r="J57" s="53"/>
      <c r="K57" s="52"/>
      <c r="L57" s="54"/>
      <c r="M57" s="44"/>
      <c r="Q57" s="42"/>
    </row>
    <row r="58" spans="10:19" s="41" customFormat="1" x14ac:dyDescent="0.15">
      <c r="J58" s="53"/>
      <c r="K58" s="52"/>
      <c r="L58" s="54"/>
      <c r="M58" s="44"/>
      <c r="Q58" s="42"/>
    </row>
    <row r="59" spans="10:19" s="41" customFormat="1" x14ac:dyDescent="0.15">
      <c r="J59" s="53"/>
      <c r="K59" s="53"/>
      <c r="L59" s="54"/>
      <c r="M59" s="44"/>
      <c r="Q59" s="42"/>
    </row>
    <row r="60" spans="10:19" s="41" customFormat="1" x14ac:dyDescent="0.15">
      <c r="J60" s="53"/>
      <c r="K60" s="53"/>
      <c r="L60" s="54"/>
      <c r="M60" s="44"/>
      <c r="Q60" s="42"/>
    </row>
    <row r="61" spans="10:19" s="41" customFormat="1" x14ac:dyDescent="0.15">
      <c r="J61" s="53"/>
      <c r="K61" s="53"/>
      <c r="L61" s="54"/>
      <c r="M61" s="44"/>
      <c r="Q61" s="42"/>
    </row>
    <row r="62" spans="10:19" s="41" customFormat="1" x14ac:dyDescent="0.15">
      <c r="J62" s="53"/>
      <c r="K62" s="53"/>
      <c r="L62" s="53"/>
      <c r="Q62" s="42"/>
    </row>
    <row r="63" spans="10:19" s="41" customFormat="1" x14ac:dyDescent="0.15">
      <c r="J63" s="53"/>
      <c r="K63" s="53"/>
      <c r="L63" s="53"/>
      <c r="Q63" s="42"/>
    </row>
    <row r="64" spans="10:19" s="41" customFormat="1" x14ac:dyDescent="0.15">
      <c r="J64" s="53"/>
      <c r="K64" s="53"/>
      <c r="L64" s="53"/>
      <c r="Q64" s="42"/>
    </row>
    <row r="65" spans="1:17" s="41" customFormat="1" x14ac:dyDescent="0.15">
      <c r="J65" s="53"/>
      <c r="K65" s="53"/>
      <c r="L65" s="53"/>
      <c r="Q65" s="42"/>
    </row>
    <row r="66" spans="1:17" s="41" customFormat="1" x14ac:dyDescent="0.15">
      <c r="J66" s="53"/>
      <c r="K66" s="53"/>
      <c r="L66" s="53"/>
      <c r="Q66" s="42"/>
    </row>
    <row r="67" spans="1:17" s="41" customFormat="1" x14ac:dyDescent="0.15">
      <c r="J67" s="53"/>
      <c r="K67" s="53"/>
      <c r="L67" s="53"/>
      <c r="Q67" s="42"/>
    </row>
    <row r="68" spans="1:17" s="41" customFormat="1" x14ac:dyDescent="0.15">
      <c r="J68" s="53"/>
      <c r="K68" s="53"/>
      <c r="L68" s="53"/>
      <c r="Q68" s="42"/>
    </row>
    <row r="69" spans="1:17" s="41" customFormat="1" x14ac:dyDescent="0.15">
      <c r="J69" s="53"/>
      <c r="K69" s="53"/>
      <c r="L69" s="53"/>
      <c r="Q69" s="42"/>
    </row>
    <row r="70" spans="1:17" s="41" customFormat="1" x14ac:dyDescent="0.25">
      <c r="J70" s="53"/>
      <c r="K70" s="53"/>
      <c r="L70" s="53"/>
    </row>
    <row r="71" spans="1:17" s="41" customFormat="1" x14ac:dyDescent="0.25">
      <c r="J71" s="53"/>
      <c r="K71" s="53"/>
      <c r="L71" s="53"/>
    </row>
    <row r="72" spans="1:17" s="41" customFormat="1" x14ac:dyDescent="0.25">
      <c r="J72" s="53"/>
      <c r="K72" s="53"/>
      <c r="L72" s="53"/>
    </row>
    <row r="73" spans="1:17" s="41" customFormat="1" x14ac:dyDescent="0.25">
      <c r="J73" s="53"/>
      <c r="K73" s="53"/>
      <c r="L73" s="53"/>
    </row>
    <row r="74" spans="1:17" s="41" customFormat="1" x14ac:dyDescent="0.25">
      <c r="J74" s="53"/>
      <c r="K74" s="53"/>
      <c r="L74" s="53"/>
    </row>
    <row r="75" spans="1:17" s="41" customFormat="1" x14ac:dyDescent="0.15">
      <c r="A75" s="43"/>
      <c r="B75" s="43"/>
      <c r="C75" s="43"/>
      <c r="D75" s="43"/>
      <c r="E75" s="43"/>
      <c r="F75" s="43"/>
      <c r="G75" s="43"/>
      <c r="H75" s="43"/>
      <c r="I75" s="43"/>
      <c r="J75" s="55"/>
      <c r="K75" s="55"/>
      <c r="L75" s="55"/>
      <c r="M75" s="43"/>
      <c r="N75" s="43"/>
      <c r="O75" s="43"/>
      <c r="P75" s="43"/>
    </row>
    <row r="76" spans="1:17" s="41" customFormat="1" x14ac:dyDescent="0.15">
      <c r="A76" s="43"/>
      <c r="B76" s="43"/>
      <c r="C76" s="43"/>
      <c r="D76" s="43"/>
      <c r="E76" s="43"/>
      <c r="F76" s="43"/>
      <c r="G76" s="43"/>
      <c r="H76" s="43"/>
      <c r="I76" s="43"/>
      <c r="J76" s="55"/>
      <c r="K76" s="55"/>
      <c r="L76" s="55"/>
      <c r="M76" s="43"/>
      <c r="N76" s="43"/>
      <c r="O76" s="43"/>
      <c r="P76" s="43"/>
    </row>
  </sheetData>
  <printOptions horizontalCentered="1" verticalCentered="1"/>
  <pageMargins left="1.9488188976377954" right="1.9685039370078741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23.09</vt:lpstr>
      <vt:lpstr>'23.09'!Área_de_impresión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2016-06-22T21:52:15Z</cp:lastPrinted>
  <dcterms:created xsi:type="dcterms:W3CDTF">2016-05-20T23:29:07Z</dcterms:created>
  <dcterms:modified xsi:type="dcterms:W3CDTF">2016-08-09T14:47:37Z</dcterms:modified>
</cp:coreProperties>
</file>