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-15" yWindow="-15" windowWidth="12585" windowHeight="12390" tabRatio="601"/>
  </bookViews>
  <sheets>
    <sheet name="08" sheetId="8" r:id="rId1"/>
  </sheets>
  <externalReferences>
    <externalReference r:id="rId2"/>
  </externalReferences>
  <definedNames>
    <definedName name="\p">#N/A</definedName>
    <definedName name="\s">#N/A</definedName>
    <definedName name="_Fill" hidden="1">[1]C17!$A$8:$A$21</definedName>
    <definedName name="_Parse_Out" hidden="1">#REF!</definedName>
    <definedName name="A_impresión_IM">[1]C1!$A$1:$J$38</definedName>
    <definedName name="_xlnm.Print_Area" localSheetId="0">'08'!$A$1:$AA$68</definedName>
    <definedName name="NOTA">#N/A</definedName>
  </definedNames>
  <calcPr calcId="152511"/>
</workbook>
</file>

<file path=xl/calcChain.xml><?xml version="1.0" encoding="utf-8"?>
<calcChain xmlns="http://schemas.openxmlformats.org/spreadsheetml/2006/main">
  <c r="AA61" i="8" l="1"/>
  <c r="AA9" i="8" l="1"/>
  <c r="V9" i="8"/>
  <c r="U9" i="8"/>
  <c r="AA51" i="8" l="1"/>
  <c r="AA50" i="8" s="1"/>
  <c r="AA49" i="8" s="1"/>
  <c r="AA56" i="8"/>
  <c r="AA40" i="8"/>
  <c r="AA30" i="8"/>
  <c r="AA29" i="8" s="1"/>
  <c r="AA35" i="8"/>
  <c r="AA19" i="8"/>
  <c r="AA8" i="8"/>
  <c r="AA7" i="8" s="1"/>
  <c r="AA14" i="8"/>
  <c r="Y19" i="8"/>
  <c r="Y40" i="8"/>
  <c r="Y61" i="8"/>
  <c r="Q61" i="8"/>
  <c r="R61" i="8"/>
  <c r="S61" i="8"/>
  <c r="T61" i="8"/>
  <c r="U61" i="8"/>
  <c r="V61" i="8"/>
  <c r="W61" i="8"/>
  <c r="X61" i="8"/>
  <c r="Q56" i="8"/>
  <c r="R56" i="8"/>
  <c r="R50" i="8" s="1"/>
  <c r="R49" i="8" s="1"/>
  <c r="S56" i="8"/>
  <c r="T56" i="8"/>
  <c r="U56" i="8"/>
  <c r="V56" i="8"/>
  <c r="W56" i="8"/>
  <c r="X56" i="8"/>
  <c r="X50" i="8" s="1"/>
  <c r="X49" i="8" s="1"/>
  <c r="Y56" i="8"/>
  <c r="Q51" i="8"/>
  <c r="Q50" i="8" s="1"/>
  <c r="Q49" i="8" s="1"/>
  <c r="R51" i="8"/>
  <c r="S51" i="8"/>
  <c r="S50" i="8" s="1"/>
  <c r="S49" i="8" s="1"/>
  <c r="T51" i="8"/>
  <c r="U51" i="8"/>
  <c r="V51" i="8"/>
  <c r="V50" i="8"/>
  <c r="V49" i="8" s="1"/>
  <c r="W51" i="8"/>
  <c r="X51" i="8"/>
  <c r="Y51" i="8"/>
  <c r="Y50" i="8" s="1"/>
  <c r="Y49" i="8" s="1"/>
  <c r="T50" i="8"/>
  <c r="T49" i="8" s="1"/>
  <c r="Z61" i="8"/>
  <c r="Z56" i="8"/>
  <c r="Z51" i="8"/>
  <c r="Q40" i="8"/>
  <c r="R40" i="8"/>
  <c r="S40" i="8"/>
  <c r="T40" i="8"/>
  <c r="U40" i="8"/>
  <c r="V40" i="8"/>
  <c r="W40" i="8"/>
  <c r="X40" i="8"/>
  <c r="Q35" i="8"/>
  <c r="R35" i="8"/>
  <c r="S35" i="8"/>
  <c r="T35" i="8"/>
  <c r="U35" i="8"/>
  <c r="V35" i="8"/>
  <c r="W35" i="8"/>
  <c r="W29" i="8" s="1"/>
  <c r="W28" i="8" s="1"/>
  <c r="X35" i="8"/>
  <c r="Y35" i="8"/>
  <c r="Q30" i="8"/>
  <c r="Q29" i="8" s="1"/>
  <c r="Q28" i="8" s="1"/>
  <c r="R30" i="8"/>
  <c r="R29" i="8" s="1"/>
  <c r="R28" i="8" s="1"/>
  <c r="S30" i="8"/>
  <c r="T30" i="8"/>
  <c r="U30" i="8"/>
  <c r="U29" i="8" s="1"/>
  <c r="V30" i="8"/>
  <c r="W30" i="8"/>
  <c r="X30" i="8"/>
  <c r="X29" i="8" s="1"/>
  <c r="Y30" i="8"/>
  <c r="Y29" i="8" s="1"/>
  <c r="Y28" i="8" s="1"/>
  <c r="V29" i="8"/>
  <c r="V28" i="8" s="1"/>
  <c r="Z40" i="8"/>
  <c r="Z35" i="8"/>
  <c r="Z29" i="8" s="1"/>
  <c r="Z30" i="8"/>
  <c r="Q19" i="8"/>
  <c r="R19" i="8"/>
  <c r="S19" i="8"/>
  <c r="T19" i="8"/>
  <c r="U19" i="8"/>
  <c r="V19" i="8"/>
  <c r="W19" i="8"/>
  <c r="X19" i="8"/>
  <c r="Z19" i="8"/>
  <c r="Q14" i="8"/>
  <c r="R14" i="8"/>
  <c r="R8" i="8" s="1"/>
  <c r="R7" i="8" s="1"/>
  <c r="S14" i="8"/>
  <c r="T14" i="8"/>
  <c r="U14" i="8"/>
  <c r="V14" i="8"/>
  <c r="W14" i="8"/>
  <c r="X14" i="8"/>
  <c r="Z14" i="8"/>
  <c r="Z8" i="8" s="1"/>
  <c r="Z7" i="8" s="1"/>
  <c r="Q9" i="8"/>
  <c r="Q8" i="8"/>
  <c r="Q7" i="8" s="1"/>
  <c r="R9" i="8"/>
  <c r="S9" i="8"/>
  <c r="T9" i="8"/>
  <c r="V8" i="8"/>
  <c r="V7" i="8" s="1"/>
  <c r="W9" i="8"/>
  <c r="W8" i="8" s="1"/>
  <c r="W7" i="8" s="1"/>
  <c r="X9" i="8"/>
  <c r="X8" i="8" s="1"/>
  <c r="X7" i="8" s="1"/>
  <c r="Z9" i="8"/>
  <c r="U8" i="8"/>
  <c r="U7" i="8" s="1"/>
  <c r="Y14" i="8"/>
  <c r="Y9" i="8"/>
  <c r="Y8" i="8"/>
  <c r="Y7" i="8"/>
  <c r="L51" i="8"/>
  <c r="K56" i="8"/>
  <c r="K50" i="8" s="1"/>
  <c r="J56" i="8"/>
  <c r="J50" i="8" s="1"/>
  <c r="J49" i="8" s="1"/>
  <c r="I56" i="8"/>
  <c r="I50" i="8" s="1"/>
  <c r="H56" i="8"/>
  <c r="H50" i="8" s="1"/>
  <c r="G56" i="8"/>
  <c r="G50" i="8"/>
  <c r="G49" i="8" s="1"/>
  <c r="F56" i="8"/>
  <c r="F50" i="8"/>
  <c r="E56" i="8"/>
  <c r="E50" i="8" s="1"/>
  <c r="D56" i="8"/>
  <c r="D50" i="8" s="1"/>
  <c r="D49" i="8" s="1"/>
  <c r="C56" i="8"/>
  <c r="C50" i="8"/>
  <c r="C49" i="8" s="1"/>
  <c r="B56" i="8"/>
  <c r="B50" i="8" s="1"/>
  <c r="B49" i="8" s="1"/>
  <c r="L56" i="8"/>
  <c r="K30" i="8"/>
  <c r="K29" i="8" s="1"/>
  <c r="K28" i="8" s="1"/>
  <c r="J30" i="8"/>
  <c r="I30" i="8"/>
  <c r="H30" i="8"/>
  <c r="G30" i="8"/>
  <c r="G29" i="8" s="1"/>
  <c r="G28" i="8" s="1"/>
  <c r="F30" i="8"/>
  <c r="F29" i="8"/>
  <c r="F28" i="8" s="1"/>
  <c r="E30" i="8"/>
  <c r="D30" i="8"/>
  <c r="C30" i="8"/>
  <c r="B30" i="8"/>
  <c r="K35" i="8"/>
  <c r="J35" i="8"/>
  <c r="I35" i="8"/>
  <c r="H35" i="8"/>
  <c r="H29" i="8" s="1"/>
  <c r="G35" i="8"/>
  <c r="F35" i="8"/>
  <c r="E35" i="8"/>
  <c r="E29" i="8" s="1"/>
  <c r="E28" i="8" s="1"/>
  <c r="D35" i="8"/>
  <c r="D29" i="8" s="1"/>
  <c r="D28" i="8" s="1"/>
  <c r="C35" i="8"/>
  <c r="C29" i="8" s="1"/>
  <c r="C28" i="8" s="1"/>
  <c r="B35" i="8"/>
  <c r="L30" i="8"/>
  <c r="L29" i="8" s="1"/>
  <c r="L35" i="8"/>
  <c r="K9" i="8"/>
  <c r="K8" i="8" s="1"/>
  <c r="K7" i="8" s="1"/>
  <c r="J9" i="8"/>
  <c r="J8" i="8"/>
  <c r="J7" i="8" s="1"/>
  <c r="I9" i="8"/>
  <c r="I8" i="8" s="1"/>
  <c r="I7" i="8" s="1"/>
  <c r="H9" i="8"/>
  <c r="H8" i="8" s="1"/>
  <c r="H7" i="8" s="1"/>
  <c r="G9" i="8"/>
  <c r="F9" i="8"/>
  <c r="E9" i="8"/>
  <c r="D9" i="8"/>
  <c r="C9" i="8"/>
  <c r="C8" i="8" s="1"/>
  <c r="C7" i="8" s="1"/>
  <c r="B9" i="8"/>
  <c r="L9" i="8"/>
  <c r="K14" i="8"/>
  <c r="J14" i="8"/>
  <c r="I14" i="8"/>
  <c r="H14" i="8"/>
  <c r="G14" i="8"/>
  <c r="F14" i="8"/>
  <c r="E14" i="8"/>
  <c r="D14" i="8"/>
  <c r="C14" i="8"/>
  <c r="B14" i="8"/>
  <c r="L14" i="8"/>
  <c r="L8" i="8"/>
  <c r="L7" i="8" s="1"/>
  <c r="K61" i="8"/>
  <c r="J61" i="8"/>
  <c r="I61" i="8"/>
  <c r="H61" i="8"/>
  <c r="G61" i="8"/>
  <c r="F61" i="8"/>
  <c r="F49" i="8" s="1"/>
  <c r="E61" i="8"/>
  <c r="D61" i="8"/>
  <c r="C61" i="8"/>
  <c r="B61" i="8"/>
  <c r="L61" i="8"/>
  <c r="K40" i="8"/>
  <c r="J40" i="8"/>
  <c r="I40" i="8"/>
  <c r="H40" i="8"/>
  <c r="G40" i="8"/>
  <c r="F40" i="8"/>
  <c r="D40" i="8"/>
  <c r="C40" i="8"/>
  <c r="B40" i="8"/>
  <c r="L40" i="8"/>
  <c r="K19" i="8"/>
  <c r="J19" i="8"/>
  <c r="I19" i="8"/>
  <c r="H19" i="8"/>
  <c r="G19" i="8"/>
  <c r="F19" i="8"/>
  <c r="E19" i="8"/>
  <c r="D19" i="8"/>
  <c r="C19" i="8"/>
  <c r="B19" i="8"/>
  <c r="L19" i="8"/>
  <c r="N30" i="8"/>
  <c r="N35" i="8"/>
  <c r="N29" i="8" s="1"/>
  <c r="N40" i="8"/>
  <c r="M30" i="8"/>
  <c r="M29" i="8"/>
  <c r="M28" i="8" s="1"/>
  <c r="M35" i="8"/>
  <c r="M40" i="8"/>
  <c r="U28" i="8" l="1"/>
  <c r="F8" i="8"/>
  <c r="F7" i="8" s="1"/>
  <c r="G8" i="8"/>
  <c r="G7" i="8" s="1"/>
  <c r="D8" i="8"/>
  <c r="D7" i="8" s="1"/>
  <c r="L50" i="8"/>
  <c r="L49" i="8" s="1"/>
  <c r="K49" i="8"/>
  <c r="T8" i="8"/>
  <c r="T7" i="8" s="1"/>
  <c r="T29" i="8"/>
  <c r="T28" i="8" s="1"/>
  <c r="I49" i="8"/>
  <c r="S29" i="8"/>
  <c r="S28" i="8" s="1"/>
  <c r="X28" i="8"/>
  <c r="W50" i="8"/>
  <c r="W49" i="8" s="1"/>
  <c r="L28" i="8"/>
  <c r="H28" i="8"/>
  <c r="I29" i="8"/>
  <c r="I28" i="8" s="1"/>
  <c r="S8" i="8"/>
  <c r="S7" i="8" s="1"/>
  <c r="N28" i="8"/>
  <c r="H49" i="8"/>
  <c r="E8" i="8"/>
  <c r="E7" i="8" s="1"/>
  <c r="B8" i="8"/>
  <c r="B7" i="8" s="1"/>
  <c r="B29" i="8"/>
  <c r="B28" i="8" s="1"/>
  <c r="J29" i="8"/>
  <c r="J28" i="8" s="1"/>
  <c r="E49" i="8"/>
  <c r="Z28" i="8"/>
  <c r="Z50" i="8"/>
  <c r="Z49" i="8" s="1"/>
  <c r="U50" i="8"/>
  <c r="U49" i="8" s="1"/>
  <c r="AA28" i="8"/>
</calcChain>
</file>

<file path=xl/sharedStrings.xml><?xml version="1.0" encoding="utf-8"?>
<sst xmlns="http://schemas.openxmlformats.org/spreadsheetml/2006/main" count="233" uniqueCount="30">
  <si>
    <t>Total</t>
  </si>
  <si>
    <t>-</t>
  </si>
  <si>
    <t>y tipo de servicio</t>
  </si>
  <si>
    <t>Nacional</t>
  </si>
  <si>
    <t>Ámbito de operación</t>
  </si>
  <si>
    <t>Internacional</t>
  </si>
  <si>
    <t>Aerocomercial</t>
  </si>
  <si>
    <t>Turístico</t>
  </si>
  <si>
    <t>Especial</t>
  </si>
  <si>
    <t xml:space="preserve">Regular </t>
  </si>
  <si>
    <t>No regular</t>
  </si>
  <si>
    <t>Fumigación agrícola</t>
  </si>
  <si>
    <t>Otros 1/</t>
  </si>
  <si>
    <t xml:space="preserve"> Regular </t>
  </si>
  <si>
    <t xml:space="preserve"> No regular</t>
  </si>
  <si>
    <t xml:space="preserve">Servicio privado </t>
  </si>
  <si>
    <t>Fuente: Ministerio de Transportes y Comunicaciones - Dirección General de Aeronáutica Civil.</t>
  </si>
  <si>
    <t xml:space="preserve"> </t>
  </si>
  <si>
    <t>Actualiz CE2004</t>
  </si>
  <si>
    <t>Trabajo aéreo</t>
  </si>
  <si>
    <t>…</t>
  </si>
  <si>
    <t xml:space="preserve"> Regular y  No regular 2/</t>
  </si>
  <si>
    <t>Regular y  No regular</t>
  </si>
  <si>
    <t>1/ Considera  los siguientes servicios de Aviación General: Cívico, Instrucción, Publicidad.</t>
  </si>
  <si>
    <t>2/ En el año 2014 el MTC incorpora Regular y No regular dentro del ámbito internacional.</t>
  </si>
  <si>
    <t>Aeronaves (Unidades)</t>
  </si>
  <si>
    <t>Asientos (Unidades)</t>
  </si>
  <si>
    <t>Capacidad de bodega (Kilogramos)</t>
  </si>
  <si>
    <t>19.10 AERONAVES Y CAPACIDAD INSTALADA DEL PARQUE AÉREO NACIONAL,  SEGÚN ÁMBITO DE</t>
  </si>
  <si>
    <t xml:space="preserve">         OPERACIÓN Y TIPO DE SERVICIO, 2007-2015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</si>
</sst>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 ###\ ##0"/>
  </numFmts>
  <fonts count="9" x14ac:knownFonts="1">
    <font>
      <sz val="10"/>
      <name val="Arial"/>
    </font>
    <font>
      <b/>
      <sz val="9"/>
      <name val="Arial Narrow"/>
      <family val="2"/>
    </font>
    <font>
      <sz val="7"/>
      <name val="Times New Roman"/>
      <family val="1"/>
    </font>
    <font>
      <sz val="7"/>
      <name val="Arial Narrow"/>
      <family val="2"/>
    </font>
    <font>
      <sz val="6"/>
      <name val="Arial Narrow"/>
      <family val="2"/>
    </font>
    <font>
      <b/>
      <sz val="7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49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49"/>
      </top>
      <bottom style="thin">
        <color indexed="49"/>
      </bottom>
      <diagonal/>
    </border>
    <border>
      <left/>
      <right/>
      <top/>
      <bottom style="thin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4" fillId="0" borderId="0" xfId="3" applyFont="1" applyFill="1" applyBorder="1" applyAlignment="1">
      <alignment horizontal="left" vertical="center"/>
    </xf>
    <xf numFmtId="0" fontId="4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vertical="center"/>
    </xf>
    <xf numFmtId="0" fontId="1" fillId="0" borderId="0" xfId="2" quotePrefix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vertical="center"/>
    </xf>
    <xf numFmtId="0" fontId="1" fillId="0" borderId="0" xfId="2" applyFont="1" applyFill="1" applyBorder="1" applyAlignment="1" applyProtection="1">
      <alignment horizontal="left" vertical="center"/>
    </xf>
    <xf numFmtId="164" fontId="3" fillId="0" borderId="0" xfId="3" applyNumberFormat="1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3" fillId="0" borderId="1" xfId="3" quotePrefix="1" applyFont="1" applyFill="1" applyBorder="1" applyAlignment="1" applyProtection="1">
      <alignment horizontal="left" vertical="center"/>
    </xf>
    <xf numFmtId="3" fontId="3" fillId="0" borderId="1" xfId="3" applyNumberFormat="1" applyFont="1" applyFill="1" applyBorder="1" applyAlignment="1">
      <alignment horizontal="right" vertical="center"/>
    </xf>
    <xf numFmtId="0" fontId="3" fillId="0" borderId="2" xfId="3" quotePrefix="1" applyFont="1" applyFill="1" applyBorder="1" applyAlignment="1" applyProtection="1">
      <alignment horizontal="left" vertical="center"/>
    </xf>
    <xf numFmtId="0" fontId="6" fillId="0" borderId="3" xfId="3" applyFont="1" applyFill="1" applyBorder="1" applyAlignment="1" applyProtection="1">
      <alignment horizontal="center" vertical="center"/>
    </xf>
    <xf numFmtId="0" fontId="6" fillId="0" borderId="4" xfId="3" applyFont="1" applyFill="1" applyBorder="1" applyAlignment="1" applyProtection="1">
      <alignment horizontal="center" vertical="center"/>
    </xf>
    <xf numFmtId="0" fontId="6" fillId="0" borderId="4" xfId="3" applyFont="1" applyFill="1" applyBorder="1" applyAlignment="1" applyProtection="1">
      <alignment vertical="center"/>
    </xf>
    <xf numFmtId="0" fontId="6" fillId="0" borderId="5" xfId="3" applyFont="1" applyFill="1" applyBorder="1" applyAlignment="1" applyProtection="1">
      <alignment horizontal="center" vertical="center"/>
    </xf>
    <xf numFmtId="0" fontId="6" fillId="0" borderId="6" xfId="3" applyFont="1" applyFill="1" applyBorder="1" applyAlignment="1" applyProtection="1">
      <alignment horizontal="center" vertical="center"/>
    </xf>
    <xf numFmtId="0" fontId="6" fillId="0" borderId="6" xfId="3" applyFont="1" applyFill="1" applyBorder="1" applyAlignment="1">
      <alignment horizontal="right" vertical="center"/>
    </xf>
    <xf numFmtId="0" fontId="6" fillId="0" borderId="7" xfId="3" applyFont="1" applyFill="1" applyBorder="1" applyAlignment="1">
      <alignment horizontal="right" vertical="center"/>
    </xf>
    <xf numFmtId="0" fontId="6" fillId="0" borderId="8" xfId="3" applyFont="1" applyFill="1" applyBorder="1" applyAlignment="1">
      <alignment horizontal="right" vertical="center"/>
    </xf>
    <xf numFmtId="0" fontId="6" fillId="0" borderId="0" xfId="3" applyFont="1" applyFill="1" applyBorder="1" applyAlignment="1" applyProtection="1">
      <alignment horizontal="center" vertical="center"/>
    </xf>
    <xf numFmtId="0" fontId="6" fillId="0" borderId="0" xfId="3" applyFont="1" applyFill="1" applyBorder="1" applyAlignment="1">
      <alignment horizontal="right" vertical="center"/>
    </xf>
    <xf numFmtId="0" fontId="6" fillId="0" borderId="5" xfId="3" applyFont="1" applyFill="1" applyBorder="1" applyAlignment="1" applyProtection="1">
      <alignment horizontal="left" vertical="center"/>
    </xf>
    <xf numFmtId="0" fontId="6" fillId="0" borderId="0" xfId="3" applyFont="1" applyFill="1" applyBorder="1" applyAlignment="1" applyProtection="1">
      <alignment horizontal="right" vertical="center"/>
    </xf>
    <xf numFmtId="3" fontId="6" fillId="0" borderId="0" xfId="3" applyNumberFormat="1" applyFont="1" applyFill="1" applyBorder="1" applyAlignment="1" applyProtection="1">
      <alignment horizontal="right" vertical="center"/>
    </xf>
    <xf numFmtId="0" fontId="7" fillId="0" borderId="5" xfId="3" applyFont="1" applyFill="1" applyBorder="1" applyAlignment="1" applyProtection="1">
      <alignment horizontal="left" vertical="center" indent="1"/>
    </xf>
    <xf numFmtId="0" fontId="7" fillId="0" borderId="0" xfId="3" applyFont="1" applyFill="1" applyBorder="1" applyAlignment="1" applyProtection="1">
      <alignment vertical="center"/>
    </xf>
    <xf numFmtId="3" fontId="7" fillId="0" borderId="0" xfId="3" applyNumberFormat="1" applyFont="1" applyFill="1" applyBorder="1" applyAlignment="1" applyProtection="1">
      <alignment horizontal="right" vertical="center"/>
    </xf>
    <xf numFmtId="0" fontId="7" fillId="0" borderId="5" xfId="3" applyFont="1" applyFill="1" applyBorder="1" applyAlignment="1" applyProtection="1">
      <alignment horizontal="left" vertical="center" indent="2"/>
    </xf>
    <xf numFmtId="3" fontId="7" fillId="0" borderId="0" xfId="3" applyNumberFormat="1" applyFont="1" applyFill="1" applyBorder="1" applyAlignment="1">
      <alignment horizontal="right" vertical="center"/>
    </xf>
    <xf numFmtId="0" fontId="7" fillId="0" borderId="0" xfId="3" applyFont="1" applyFill="1" applyBorder="1" applyAlignment="1" applyProtection="1">
      <alignment horizontal="right" vertical="center"/>
    </xf>
    <xf numFmtId="0" fontId="7" fillId="0" borderId="2" xfId="3" applyFont="1" applyFill="1" applyBorder="1" applyAlignment="1" applyProtection="1">
      <alignment horizontal="left" vertical="center"/>
    </xf>
    <xf numFmtId="0" fontId="7" fillId="0" borderId="1" xfId="3" applyFont="1" applyFill="1" applyBorder="1" applyAlignment="1" applyProtection="1">
      <alignment horizontal="left" vertical="center"/>
    </xf>
    <xf numFmtId="3" fontId="7" fillId="0" borderId="1" xfId="3" applyNumberFormat="1" applyFont="1" applyFill="1" applyBorder="1" applyAlignment="1">
      <alignment vertical="center"/>
    </xf>
    <xf numFmtId="0" fontId="7" fillId="0" borderId="0" xfId="3" applyFont="1" applyFill="1" applyBorder="1" applyAlignment="1" applyProtection="1">
      <alignment horizontal="left" vertical="center"/>
    </xf>
    <xf numFmtId="3" fontId="7" fillId="0" borderId="0" xfId="3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 applyProtection="1">
      <alignment horizontal="right"/>
    </xf>
    <xf numFmtId="164" fontId="7" fillId="0" borderId="0" xfId="1" applyNumberFormat="1" applyFont="1" applyFill="1" applyBorder="1" applyAlignment="1" applyProtection="1">
      <alignment horizontal="right"/>
    </xf>
    <xf numFmtId="0" fontId="7" fillId="0" borderId="0" xfId="3" applyFont="1" applyFill="1" applyBorder="1" applyAlignment="1">
      <alignment vertical="center"/>
    </xf>
    <xf numFmtId="3" fontId="7" fillId="0" borderId="1" xfId="3" applyNumberFormat="1" applyFont="1" applyFill="1" applyBorder="1" applyAlignment="1">
      <alignment horizontal="right" vertical="center"/>
    </xf>
    <xf numFmtId="0" fontId="3" fillId="0" borderId="0" xfId="3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3" fontId="7" fillId="0" borderId="8" xfId="3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 applyProtection="1">
      <alignment horizontal="right"/>
    </xf>
    <xf numFmtId="0" fontId="6" fillId="0" borderId="8" xfId="3" applyFont="1" applyFill="1" applyBorder="1" applyAlignment="1" applyProtection="1">
      <alignment horizontal="center" vertical="center"/>
    </xf>
  </cellXfs>
  <cellStyles count="4">
    <cellStyle name="Normal" xfId="0" builtinId="0"/>
    <cellStyle name="Normal_IEC17004" xfId="1"/>
    <cellStyle name="Normal_IEC17016" xfId="2"/>
    <cellStyle name="Normal_IEC1701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jauregui\SIPE\grabar%20Cd\CUADROS\Cap18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 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</sheetNames>
    <sheetDataSet>
      <sheetData sheetId="0">
        <row r="1">
          <cell r="A1" t="str">
            <v>A.  TRANSPORTES</v>
          </cell>
        </row>
        <row r="3">
          <cell r="A3" t="str">
            <v>18.1  PRINCIPALES INDICADORES DEL SECTOR TRANSPORTE, 1990-2002</v>
          </cell>
        </row>
        <row r="5">
          <cell r="A5" t="str">
            <v>Año</v>
          </cell>
          <cell r="C5" t="str">
            <v>Población</v>
          </cell>
          <cell r="D5" t="str">
            <v>Superficie</v>
          </cell>
          <cell r="E5" t="str">
            <v>Aero-</v>
          </cell>
          <cell r="F5" t="str">
            <v>Puer-</v>
          </cell>
          <cell r="G5" t="str">
            <v>Red Vial</v>
          </cell>
          <cell r="H5" t="str">
            <v>Parque</v>
          </cell>
          <cell r="I5" t="str">
            <v>Hab /</v>
          </cell>
          <cell r="J5" t="str">
            <v>Placas</v>
          </cell>
        </row>
        <row r="6">
          <cell r="C6" t="str">
            <v>(Miles)</v>
          </cell>
          <cell r="D6" t="str">
            <v>( km2 )</v>
          </cell>
          <cell r="E6" t="str">
            <v>puertos</v>
          </cell>
          <cell r="F6" t="str">
            <v>tos</v>
          </cell>
          <cell r="G6" t="str">
            <v>( km )</v>
          </cell>
          <cell r="H6" t="str">
            <v>Automotor</v>
          </cell>
          <cell r="I6" t="str">
            <v>Veh.</v>
          </cell>
          <cell r="J6" t="str">
            <v>Asignadas 1/</v>
          </cell>
        </row>
        <row r="7">
          <cell r="A7" t="str">
            <v>1980</v>
          </cell>
          <cell r="C7">
            <v>17324.099999999999</v>
          </cell>
          <cell r="D7">
            <v>1285215.6000000001</v>
          </cell>
          <cell r="E7">
            <v>56</v>
          </cell>
          <cell r="F7">
            <v>24</v>
          </cell>
          <cell r="G7">
            <v>58690</v>
          </cell>
          <cell r="H7">
            <v>486084</v>
          </cell>
          <cell r="I7">
            <v>35.640136272742978</v>
          </cell>
          <cell r="J7" t="str">
            <v>...</v>
          </cell>
        </row>
        <row r="8">
          <cell r="A8" t="str">
            <v>1981</v>
          </cell>
          <cell r="C8">
            <v>17758.900000000001</v>
          </cell>
          <cell r="D8">
            <v>1285215.6000000001</v>
          </cell>
          <cell r="E8">
            <v>56</v>
          </cell>
          <cell r="F8">
            <v>24</v>
          </cell>
          <cell r="G8" t="str">
            <v>...</v>
          </cell>
          <cell r="H8">
            <v>521970</v>
          </cell>
          <cell r="I8">
            <v>34.022836561488212</v>
          </cell>
          <cell r="J8" t="str">
            <v>...</v>
          </cell>
        </row>
        <row r="9">
          <cell r="A9" t="str">
            <v>1982</v>
          </cell>
          <cell r="C9">
            <v>18195.400000000001</v>
          </cell>
          <cell r="D9">
            <v>1285215.6000000001</v>
          </cell>
          <cell r="E9">
            <v>30</v>
          </cell>
          <cell r="F9">
            <v>24</v>
          </cell>
          <cell r="G9">
            <v>65930</v>
          </cell>
          <cell r="H9">
            <v>564322</v>
          </cell>
          <cell r="I9">
            <v>32.242939314788366</v>
          </cell>
          <cell r="J9">
            <v>21977</v>
          </cell>
        </row>
        <row r="10">
          <cell r="A10" t="str">
            <v>1983</v>
          </cell>
          <cell r="C10">
            <v>18631.400000000001</v>
          </cell>
          <cell r="D10">
            <v>1285215.6000000001</v>
          </cell>
          <cell r="E10">
            <v>30</v>
          </cell>
          <cell r="F10">
            <v>24</v>
          </cell>
          <cell r="G10">
            <v>66056</v>
          </cell>
          <cell r="H10">
            <v>584079</v>
          </cell>
          <cell r="I10">
            <v>31.898767118831529</v>
          </cell>
          <cell r="J10">
            <v>30371</v>
          </cell>
        </row>
        <row r="11">
          <cell r="A11" t="str">
            <v>1984</v>
          </cell>
          <cell r="C11">
            <v>19064.5</v>
          </cell>
          <cell r="D11">
            <v>1285215.6000000001</v>
          </cell>
          <cell r="E11">
            <v>30</v>
          </cell>
          <cell r="F11">
            <v>24</v>
          </cell>
          <cell r="G11">
            <v>67769</v>
          </cell>
          <cell r="H11">
            <v>590926</v>
          </cell>
          <cell r="I11">
            <v>32.262076808263636</v>
          </cell>
          <cell r="J11">
            <v>17307</v>
          </cell>
        </row>
        <row r="12">
          <cell r="A12" t="str">
            <v>1985</v>
          </cell>
          <cell r="C12">
            <v>19492.400000000001</v>
          </cell>
          <cell r="D12">
            <v>1285215.6000000001</v>
          </cell>
          <cell r="E12">
            <v>30</v>
          </cell>
          <cell r="F12">
            <v>24</v>
          </cell>
          <cell r="G12">
            <v>68363</v>
          </cell>
          <cell r="H12">
            <v>596240</v>
          </cell>
          <cell r="I12">
            <v>32.69220448141688</v>
          </cell>
          <cell r="J12">
            <v>16487</v>
          </cell>
        </row>
        <row r="13">
          <cell r="A13" t="str">
            <v>1986</v>
          </cell>
          <cell r="C13">
            <v>19915.5</v>
          </cell>
          <cell r="D13">
            <v>1285215.6000000001</v>
          </cell>
          <cell r="E13">
            <v>30</v>
          </cell>
          <cell r="F13">
            <v>22</v>
          </cell>
          <cell r="G13">
            <v>69942</v>
          </cell>
          <cell r="H13">
            <v>603741</v>
          </cell>
          <cell r="I13">
            <v>32.986827132826825</v>
          </cell>
          <cell r="J13">
            <v>18781</v>
          </cell>
        </row>
        <row r="14">
          <cell r="A14" t="str">
            <v>1987</v>
          </cell>
          <cell r="C14">
            <v>20335.2</v>
          </cell>
          <cell r="D14">
            <v>1285215.6000000001</v>
          </cell>
          <cell r="E14">
            <v>30</v>
          </cell>
          <cell r="F14">
            <v>21</v>
          </cell>
          <cell r="G14">
            <v>69942</v>
          </cell>
          <cell r="H14">
            <v>610813</v>
          </cell>
          <cell r="I14">
            <v>33.292022271955574</v>
          </cell>
          <cell r="J14">
            <v>18507</v>
          </cell>
        </row>
        <row r="15">
          <cell r="A15" t="str">
            <v>1988</v>
          </cell>
          <cell r="C15">
            <v>20751.2</v>
          </cell>
          <cell r="D15">
            <v>1285215.6000000001</v>
          </cell>
          <cell r="E15">
            <v>30</v>
          </cell>
          <cell r="F15">
            <v>21</v>
          </cell>
          <cell r="G15">
            <v>69942</v>
          </cell>
          <cell r="H15">
            <v>616578</v>
          </cell>
          <cell r="I15">
            <v>33.655433700196895</v>
          </cell>
          <cell r="J15">
            <v>17366</v>
          </cell>
        </row>
        <row r="16">
          <cell r="A16" t="str">
            <v>1989</v>
          </cell>
          <cell r="C16">
            <v>21162.7</v>
          </cell>
          <cell r="D16">
            <v>1285215.6000000001</v>
          </cell>
          <cell r="E16">
            <v>30</v>
          </cell>
          <cell r="F16">
            <v>21</v>
          </cell>
          <cell r="G16">
            <v>69942</v>
          </cell>
          <cell r="H16">
            <v>612249</v>
          </cell>
          <cell r="I16">
            <v>34.565511744404652</v>
          </cell>
          <cell r="J16">
            <v>7404</v>
          </cell>
        </row>
        <row r="18">
          <cell r="A18" t="str">
            <v>1990</v>
          </cell>
          <cell r="C18">
            <v>21753.328000000001</v>
          </cell>
          <cell r="D18">
            <v>1285215.6000000001</v>
          </cell>
          <cell r="E18">
            <v>30</v>
          </cell>
          <cell r="F18">
            <v>21</v>
          </cell>
          <cell r="G18">
            <v>69941</v>
          </cell>
          <cell r="H18">
            <v>605550</v>
          </cell>
          <cell r="I18">
            <v>35.923256543638018</v>
          </cell>
          <cell r="J18">
            <v>4960</v>
          </cell>
        </row>
        <row r="19">
          <cell r="A19" t="str">
            <v>1991</v>
          </cell>
          <cell r="C19">
            <v>22179.595000000001</v>
          </cell>
          <cell r="D19">
            <v>1285215.6000000001</v>
          </cell>
          <cell r="E19">
            <v>30</v>
          </cell>
          <cell r="F19">
            <v>21</v>
          </cell>
          <cell r="G19">
            <v>69941</v>
          </cell>
          <cell r="H19">
            <v>623947</v>
          </cell>
          <cell r="I19">
            <v>35.54724199331033</v>
          </cell>
          <cell r="J19">
            <v>29921</v>
          </cell>
        </row>
        <row r="20">
          <cell r="A20" t="str">
            <v>1992</v>
          </cell>
          <cell r="C20">
            <v>22596.920999999998</v>
          </cell>
          <cell r="D20">
            <v>1285215.6000000001</v>
          </cell>
          <cell r="E20">
            <v>30</v>
          </cell>
          <cell r="F20">
            <v>21</v>
          </cell>
          <cell r="G20">
            <v>69942</v>
          </cell>
          <cell r="H20">
            <v>672957</v>
          </cell>
          <cell r="I20">
            <v>33.57855108127265</v>
          </cell>
          <cell r="J20">
            <v>60891</v>
          </cell>
        </row>
        <row r="21">
          <cell r="A21" t="str">
            <v>1993</v>
          </cell>
          <cell r="C21">
            <v>23009.48</v>
          </cell>
          <cell r="D21">
            <v>1285215.6000000001</v>
          </cell>
          <cell r="E21">
            <v>30</v>
          </cell>
          <cell r="F21">
            <v>21</v>
          </cell>
          <cell r="G21">
            <v>69942</v>
          </cell>
          <cell r="H21">
            <v>707437</v>
          </cell>
          <cell r="I21">
            <v>32.525129446155624</v>
          </cell>
          <cell r="J21">
            <v>47331</v>
          </cell>
        </row>
        <row r="22">
          <cell r="A22" t="str">
            <v>1994</v>
          </cell>
          <cell r="C22">
            <v>23421.416000000001</v>
          </cell>
          <cell r="D22">
            <v>1285215.6000000001</v>
          </cell>
          <cell r="E22">
            <v>30</v>
          </cell>
          <cell r="F22">
            <v>21</v>
          </cell>
          <cell r="G22">
            <v>69942</v>
          </cell>
          <cell r="H22">
            <v>760810</v>
          </cell>
          <cell r="I22">
            <v>30.784842470524836</v>
          </cell>
          <cell r="J22">
            <v>66910</v>
          </cell>
        </row>
        <row r="23">
          <cell r="A23">
            <v>1995</v>
          </cell>
          <cell r="C23">
            <v>23836.866999999998</v>
          </cell>
          <cell r="D23">
            <v>1285215.6000000001</v>
          </cell>
          <cell r="E23">
            <v>30</v>
          </cell>
          <cell r="F23">
            <v>21</v>
          </cell>
          <cell r="G23">
            <v>73439</v>
          </cell>
          <cell r="H23">
            <v>862589</v>
          </cell>
          <cell r="I23">
            <v>27.634095728092984</v>
          </cell>
          <cell r="J23">
            <v>116371</v>
          </cell>
        </row>
        <row r="24">
          <cell r="A24">
            <v>1996</v>
          </cell>
          <cell r="C24">
            <v>24257.670999999998</v>
          </cell>
          <cell r="D24">
            <v>1285215.6000000001</v>
          </cell>
          <cell r="E24">
            <v>32</v>
          </cell>
          <cell r="F24">
            <v>17</v>
          </cell>
          <cell r="G24">
            <v>73766</v>
          </cell>
          <cell r="H24">
            <v>936501</v>
          </cell>
          <cell r="I24">
            <v>25.902450718151929</v>
          </cell>
          <cell r="J24">
            <v>90449</v>
          </cell>
        </row>
        <row r="25">
          <cell r="A25" t="str">
            <v>1997</v>
          </cell>
          <cell r="C25">
            <v>24681.044999999998</v>
          </cell>
          <cell r="D25">
            <v>1285215.6000000001</v>
          </cell>
          <cell r="E25">
            <v>32</v>
          </cell>
          <cell r="F25">
            <v>17</v>
          </cell>
          <cell r="G25">
            <v>75726.429999999993</v>
          </cell>
          <cell r="H25">
            <v>985746</v>
          </cell>
          <cell r="I25">
            <v>25.037935735980668</v>
          </cell>
          <cell r="J25">
            <v>68411</v>
          </cell>
        </row>
        <row r="26">
          <cell r="A26">
            <v>1998</v>
          </cell>
          <cell r="C26">
            <v>25104.276000000002</v>
          </cell>
          <cell r="D26">
            <v>1285215.6000000001</v>
          </cell>
          <cell r="E26">
            <v>32</v>
          </cell>
          <cell r="F26">
            <v>18</v>
          </cell>
          <cell r="G26">
            <v>78112</v>
          </cell>
          <cell r="H26">
            <v>1055745</v>
          </cell>
          <cell r="I26">
            <v>23.778730659392185</v>
          </cell>
          <cell r="J26">
            <v>106137</v>
          </cell>
        </row>
        <row r="27">
          <cell r="A27" t="str">
            <v xml:space="preserve">1999 </v>
          </cell>
          <cell r="C27">
            <v>25524.613000000001</v>
          </cell>
          <cell r="D27">
            <v>1285215.6000000001</v>
          </cell>
          <cell r="E27" t="str">
            <v xml:space="preserve">    64 a/</v>
          </cell>
          <cell r="F27" t="str">
            <v xml:space="preserve">     17 b/</v>
          </cell>
          <cell r="G27">
            <v>78127</v>
          </cell>
          <cell r="H27">
            <v>1114191</v>
          </cell>
          <cell r="I27">
            <v>22.908651209711802</v>
          </cell>
          <cell r="J27">
            <v>86571</v>
          </cell>
        </row>
        <row r="28">
          <cell r="A28">
            <v>2000</v>
          </cell>
          <cell r="C28">
            <v>25939.329000000002</v>
          </cell>
          <cell r="D28">
            <v>1285215.6000000001</v>
          </cell>
          <cell r="E28">
            <v>53</v>
          </cell>
          <cell r="F28">
            <v>17</v>
          </cell>
          <cell r="G28">
            <v>78294</v>
          </cell>
          <cell r="H28">
            <v>1162859</v>
          </cell>
          <cell r="I28">
            <v>22.306512655446621</v>
          </cell>
          <cell r="J28">
            <v>59432</v>
          </cell>
        </row>
        <row r="29">
          <cell r="A29">
            <v>2001</v>
          </cell>
          <cell r="C29">
            <v>26346.84</v>
          </cell>
          <cell r="D29">
            <v>1285215.6000000001</v>
          </cell>
          <cell r="E29">
            <v>52</v>
          </cell>
          <cell r="F29">
            <v>17</v>
          </cell>
          <cell r="G29" t="str">
            <v>...</v>
          </cell>
          <cell r="H29">
            <v>1209006</v>
          </cell>
          <cell r="I29">
            <v>21.792149914888761</v>
          </cell>
          <cell r="J29">
            <v>69234</v>
          </cell>
        </row>
        <row r="30">
          <cell r="A30" t="str">
            <v>2002 P/</v>
          </cell>
          <cell r="B30" t="str">
            <v>P/</v>
          </cell>
          <cell r="C30">
            <v>26748.972000000002</v>
          </cell>
          <cell r="D30">
            <v>1285215.6000000001</v>
          </cell>
          <cell r="E30">
            <v>53</v>
          </cell>
          <cell r="F30">
            <v>17</v>
          </cell>
          <cell r="G30">
            <v>78318.899999999994</v>
          </cell>
          <cell r="H30">
            <v>1342173</v>
          </cell>
          <cell r="I30">
            <v>19.92960072956318</v>
          </cell>
          <cell r="J30">
            <v>63613</v>
          </cell>
        </row>
        <row r="32">
          <cell r="A32" t="str">
            <v>1/ No incluye vehículos menores.</v>
          </cell>
        </row>
        <row r="33">
          <cell r="A33" t="str">
            <v>a/ A partir de 1999 incluye aeropuertos y aeródromos administrados por CORPAC S.A.</v>
          </cell>
        </row>
        <row r="34">
          <cell r="A34" t="str">
            <v xml:space="preserve">b/ Incluye terminales portuarios administrados por la Empresa Nacional de Puertos S.A. - ENAPU S.A.   </v>
          </cell>
        </row>
        <row r="35">
          <cell r="A35" t="str">
            <v>Hab/Veh = Habitantes por vehículo.</v>
          </cell>
        </row>
        <row r="36">
          <cell r="A36" t="str">
            <v>Fuente:   Ministerio de Transportes y Comunicaciones - Oficina General de Métodos y Sistemas.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A8" t="str">
            <v>1979</v>
          </cell>
        </row>
        <row r="9">
          <cell r="A9" t="str">
            <v>1980</v>
          </cell>
        </row>
        <row r="10">
          <cell r="A10" t="str">
            <v>1981</v>
          </cell>
        </row>
        <row r="11">
          <cell r="A11" t="str">
            <v>1982</v>
          </cell>
        </row>
        <row r="12">
          <cell r="A12" t="str">
            <v>1983</v>
          </cell>
        </row>
        <row r="13">
          <cell r="A13" t="str">
            <v>1984</v>
          </cell>
        </row>
        <row r="14">
          <cell r="A14" t="str">
            <v>1985</v>
          </cell>
        </row>
        <row r="15">
          <cell r="A15" t="str">
            <v>1986</v>
          </cell>
        </row>
        <row r="16">
          <cell r="A16" t="str">
            <v>1987</v>
          </cell>
        </row>
        <row r="17">
          <cell r="A17" t="str">
            <v>1988</v>
          </cell>
        </row>
        <row r="18">
          <cell r="A18" t="str">
            <v>1989</v>
          </cell>
        </row>
        <row r="19">
          <cell r="A19" t="str">
            <v>1990</v>
          </cell>
        </row>
        <row r="20">
          <cell r="A20" t="str">
            <v>1991</v>
          </cell>
        </row>
        <row r="21">
          <cell r="A21" t="str">
            <v>1992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3"/>
  <sheetViews>
    <sheetView showGridLines="0" tabSelected="1" zoomScale="120" zoomScaleNormal="120" zoomScaleSheetLayoutView="110" workbookViewId="0">
      <selection activeCell="A11" sqref="A11"/>
    </sheetView>
  </sheetViews>
  <sheetFormatPr baseColWidth="10" defaultColWidth="7.140625" defaultRowHeight="9" x14ac:dyDescent="0.2"/>
  <cols>
    <col min="1" max="1" width="17.42578125" style="3" customWidth="1"/>
    <col min="2" max="15" width="5.7109375" style="3" hidden="1" customWidth="1"/>
    <col min="16" max="16" width="6.7109375" style="3" hidden="1" customWidth="1"/>
    <col min="17" max="17" width="6.28515625" style="3" hidden="1" customWidth="1"/>
    <col min="18" max="18" width="6.85546875" style="3" hidden="1" customWidth="1"/>
    <col min="19" max="19" width="6.28515625" style="3" customWidth="1"/>
    <col min="20" max="20" width="6.5703125" style="3" customWidth="1"/>
    <col min="21" max="23" width="6.85546875" style="3" customWidth="1"/>
    <col min="24" max="24" width="6.42578125" style="3" customWidth="1"/>
    <col min="25" max="25" width="6.28515625" style="3" customWidth="1"/>
    <col min="26" max="26" width="6.140625" style="3" customWidth="1"/>
    <col min="27" max="27" width="6.85546875" style="3" customWidth="1"/>
    <col min="28" max="16384" width="7.140625" style="3"/>
  </cols>
  <sheetData>
    <row r="1" spans="1:27" ht="12" customHeight="1" x14ac:dyDescent="0.2">
      <c r="A1" s="4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2" customHeight="1" x14ac:dyDescent="0.2">
      <c r="A2" s="6" t="s">
        <v>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41"/>
      <c r="AA3" s="41"/>
    </row>
    <row r="4" spans="1:27" s="2" customFormat="1" ht="11.1" customHeight="1" x14ac:dyDescent="0.2">
      <c r="A4" s="12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  <c r="N4" s="14"/>
      <c r="O4" s="44" t="s">
        <v>25</v>
      </c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</row>
    <row r="5" spans="1:27" s="2" customFormat="1" ht="11.1" customHeight="1" x14ac:dyDescent="0.2">
      <c r="A5" s="15" t="s">
        <v>2</v>
      </c>
      <c r="B5" s="16">
        <v>1990</v>
      </c>
      <c r="C5" s="16">
        <v>1991</v>
      </c>
      <c r="D5" s="16">
        <v>1992</v>
      </c>
      <c r="E5" s="16">
        <v>1993</v>
      </c>
      <c r="F5" s="16">
        <v>1994</v>
      </c>
      <c r="G5" s="16">
        <v>1995</v>
      </c>
      <c r="H5" s="16">
        <v>1996</v>
      </c>
      <c r="I5" s="16">
        <v>1997</v>
      </c>
      <c r="J5" s="16">
        <v>1998</v>
      </c>
      <c r="K5" s="16">
        <v>1999</v>
      </c>
      <c r="L5" s="16">
        <v>2000</v>
      </c>
      <c r="M5" s="17">
        <v>2001</v>
      </c>
      <c r="N5" s="18">
        <v>2002</v>
      </c>
      <c r="O5" s="18">
        <v>2003</v>
      </c>
      <c r="P5" s="19">
        <v>2004</v>
      </c>
      <c r="Q5" s="19">
        <v>2005</v>
      </c>
      <c r="R5" s="19">
        <v>2006</v>
      </c>
      <c r="S5" s="19">
        <v>2007</v>
      </c>
      <c r="T5" s="19">
        <v>2008</v>
      </c>
      <c r="U5" s="19">
        <v>2009</v>
      </c>
      <c r="V5" s="19">
        <v>2010</v>
      </c>
      <c r="W5" s="19">
        <v>2011</v>
      </c>
      <c r="X5" s="19">
        <v>2012</v>
      </c>
      <c r="Y5" s="19">
        <v>2013</v>
      </c>
      <c r="Z5" s="19">
        <v>2014</v>
      </c>
      <c r="AA5" s="19">
        <v>2015</v>
      </c>
    </row>
    <row r="6" spans="1:27" s="2" customFormat="1" ht="3" customHeight="1" x14ac:dyDescent="0.2">
      <c r="A6" s="15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s="2" customFormat="1" ht="10.35" customHeight="1" x14ac:dyDescent="0.2">
      <c r="A7" s="22" t="s">
        <v>0</v>
      </c>
      <c r="B7" s="23">
        <f t="shared" ref="B7:K7" si="0">B8+B19</f>
        <v>145</v>
      </c>
      <c r="C7" s="23">
        <f t="shared" si="0"/>
        <v>170</v>
      </c>
      <c r="D7" s="23">
        <f t="shared" si="0"/>
        <v>133</v>
      </c>
      <c r="E7" s="23">
        <f t="shared" si="0"/>
        <v>162</v>
      </c>
      <c r="F7" s="23">
        <f t="shared" si="0"/>
        <v>189</v>
      </c>
      <c r="G7" s="23">
        <f t="shared" si="0"/>
        <v>129</v>
      </c>
      <c r="H7" s="23">
        <f t="shared" si="0"/>
        <v>180</v>
      </c>
      <c r="I7" s="23">
        <f t="shared" si="0"/>
        <v>179</v>
      </c>
      <c r="J7" s="23">
        <f t="shared" si="0"/>
        <v>160</v>
      </c>
      <c r="K7" s="23">
        <f t="shared" si="0"/>
        <v>125</v>
      </c>
      <c r="L7" s="23">
        <f>L8+L19</f>
        <v>135</v>
      </c>
      <c r="M7" s="24">
        <v>143</v>
      </c>
      <c r="N7" s="24">
        <v>138</v>
      </c>
      <c r="O7" s="24">
        <v>157</v>
      </c>
      <c r="P7" s="24">
        <v>179</v>
      </c>
      <c r="Q7" s="24">
        <f t="shared" ref="Q7:Y7" si="1">Q8+Q19</f>
        <v>179</v>
      </c>
      <c r="R7" s="24">
        <f t="shared" si="1"/>
        <v>209</v>
      </c>
      <c r="S7" s="24">
        <f t="shared" si="1"/>
        <v>225</v>
      </c>
      <c r="T7" s="24">
        <f t="shared" si="1"/>
        <v>236</v>
      </c>
      <c r="U7" s="24">
        <f t="shared" si="1"/>
        <v>257</v>
      </c>
      <c r="V7" s="24">
        <f t="shared" si="1"/>
        <v>281</v>
      </c>
      <c r="W7" s="24">
        <f t="shared" si="1"/>
        <v>283</v>
      </c>
      <c r="X7" s="24">
        <f t="shared" si="1"/>
        <v>323</v>
      </c>
      <c r="Y7" s="24">
        <f t="shared" si="1"/>
        <v>334</v>
      </c>
      <c r="Z7" s="24">
        <f>Z8+Z19</f>
        <v>363</v>
      </c>
      <c r="AA7" s="24">
        <f>AA8+AA19</f>
        <v>372</v>
      </c>
    </row>
    <row r="8" spans="1:27" s="2" customFormat="1" ht="10.35" customHeight="1" x14ac:dyDescent="0.2">
      <c r="A8" s="22" t="s">
        <v>3</v>
      </c>
      <c r="B8" s="23">
        <f t="shared" ref="B8:K8" si="2">B9+B13+B14</f>
        <v>135</v>
      </c>
      <c r="C8" s="23">
        <f t="shared" si="2"/>
        <v>160</v>
      </c>
      <c r="D8" s="23">
        <f t="shared" si="2"/>
        <v>123</v>
      </c>
      <c r="E8" s="23">
        <f t="shared" si="2"/>
        <v>162</v>
      </c>
      <c r="F8" s="23">
        <f t="shared" si="2"/>
        <v>172</v>
      </c>
      <c r="G8" s="23">
        <f t="shared" si="2"/>
        <v>122</v>
      </c>
      <c r="H8" s="23">
        <f t="shared" si="2"/>
        <v>171</v>
      </c>
      <c r="I8" s="23">
        <f t="shared" si="2"/>
        <v>171</v>
      </c>
      <c r="J8" s="23">
        <f t="shared" si="2"/>
        <v>150</v>
      </c>
      <c r="K8" s="23">
        <f t="shared" si="2"/>
        <v>113</v>
      </c>
      <c r="L8" s="23">
        <f>L9+L13+L14</f>
        <v>113</v>
      </c>
      <c r="M8" s="24">
        <v>107</v>
      </c>
      <c r="N8" s="24">
        <v>91</v>
      </c>
      <c r="O8" s="24">
        <v>96</v>
      </c>
      <c r="P8" s="24">
        <v>110</v>
      </c>
      <c r="Q8" s="24">
        <f t="shared" ref="Q8:AA8" si="3">Q9+Q13+Q14</f>
        <v>108</v>
      </c>
      <c r="R8" s="24">
        <f t="shared" si="3"/>
        <v>135</v>
      </c>
      <c r="S8" s="24">
        <f t="shared" si="3"/>
        <v>150</v>
      </c>
      <c r="T8" s="24">
        <f t="shared" si="3"/>
        <v>155</v>
      </c>
      <c r="U8" s="24">
        <f t="shared" si="3"/>
        <v>176</v>
      </c>
      <c r="V8" s="24">
        <f t="shared" si="3"/>
        <v>198</v>
      </c>
      <c r="W8" s="24">
        <f t="shared" si="3"/>
        <v>190</v>
      </c>
      <c r="X8" s="24">
        <f t="shared" si="3"/>
        <v>206</v>
      </c>
      <c r="Y8" s="24">
        <f t="shared" si="3"/>
        <v>203</v>
      </c>
      <c r="Z8" s="24">
        <f t="shared" si="3"/>
        <v>224</v>
      </c>
      <c r="AA8" s="24">
        <f t="shared" si="3"/>
        <v>229</v>
      </c>
    </row>
    <row r="9" spans="1:27" s="2" customFormat="1" ht="10.35" customHeight="1" x14ac:dyDescent="0.2">
      <c r="A9" s="25" t="s">
        <v>6</v>
      </c>
      <c r="B9" s="26">
        <f t="shared" ref="B9:K9" si="4">SUM(B10:B12)</f>
        <v>90</v>
      </c>
      <c r="C9" s="26">
        <f t="shared" si="4"/>
        <v>113</v>
      </c>
      <c r="D9" s="26">
        <f t="shared" si="4"/>
        <v>91</v>
      </c>
      <c r="E9" s="26">
        <f t="shared" si="4"/>
        <v>151</v>
      </c>
      <c r="F9" s="26">
        <f t="shared" si="4"/>
        <v>146</v>
      </c>
      <c r="G9" s="26">
        <f t="shared" si="4"/>
        <v>57</v>
      </c>
      <c r="H9" s="26">
        <f t="shared" si="4"/>
        <v>78</v>
      </c>
      <c r="I9" s="26">
        <f t="shared" si="4"/>
        <v>72</v>
      </c>
      <c r="J9" s="26">
        <f t="shared" si="4"/>
        <v>69</v>
      </c>
      <c r="K9" s="26">
        <f t="shared" si="4"/>
        <v>58</v>
      </c>
      <c r="L9" s="26">
        <f>SUM(L10:L12)</f>
        <v>56</v>
      </c>
      <c r="M9" s="27">
        <v>48</v>
      </c>
      <c r="N9" s="27">
        <v>37</v>
      </c>
      <c r="O9" s="27">
        <v>37</v>
      </c>
      <c r="P9" s="27">
        <v>39</v>
      </c>
      <c r="Q9" s="27">
        <f t="shared" ref="Q9:Z9" si="5">SUM(Q10:Q12)</f>
        <v>43</v>
      </c>
      <c r="R9" s="27">
        <f t="shared" si="5"/>
        <v>46</v>
      </c>
      <c r="S9" s="27">
        <f t="shared" si="5"/>
        <v>45</v>
      </c>
      <c r="T9" s="27">
        <f t="shared" si="5"/>
        <v>49</v>
      </c>
      <c r="U9" s="27">
        <f>SUM(U10:U12)</f>
        <v>57</v>
      </c>
      <c r="V9" s="27">
        <f>SUM(V10:V12)</f>
        <v>61</v>
      </c>
      <c r="W9" s="27">
        <f t="shared" si="5"/>
        <v>69</v>
      </c>
      <c r="X9" s="27">
        <f t="shared" si="5"/>
        <v>66</v>
      </c>
      <c r="Y9" s="27">
        <f t="shared" si="5"/>
        <v>63</v>
      </c>
      <c r="Z9" s="27">
        <f t="shared" si="5"/>
        <v>59</v>
      </c>
      <c r="AA9" s="27">
        <f>SUM(AA10:AA12)</f>
        <v>55</v>
      </c>
    </row>
    <row r="10" spans="1:27" s="2" customFormat="1" ht="10.35" customHeight="1" x14ac:dyDescent="0.2">
      <c r="A10" s="28" t="s">
        <v>9</v>
      </c>
      <c r="B10" s="26">
        <v>13</v>
      </c>
      <c r="C10" s="26">
        <v>21</v>
      </c>
      <c r="D10" s="26">
        <v>21</v>
      </c>
      <c r="E10" s="26">
        <v>50</v>
      </c>
      <c r="F10" s="26">
        <v>31</v>
      </c>
      <c r="G10" s="26">
        <v>20</v>
      </c>
      <c r="H10" s="26">
        <v>25</v>
      </c>
      <c r="I10" s="26">
        <v>16</v>
      </c>
      <c r="J10" s="26">
        <v>10</v>
      </c>
      <c r="K10" s="26">
        <v>11</v>
      </c>
      <c r="L10" s="26">
        <v>10</v>
      </c>
      <c r="M10" s="29">
        <v>7</v>
      </c>
      <c r="N10" s="29">
        <v>4</v>
      </c>
      <c r="O10" s="29">
        <v>1</v>
      </c>
      <c r="P10" s="29">
        <v>1</v>
      </c>
      <c r="Q10" s="29">
        <v>2</v>
      </c>
      <c r="R10" s="29" t="s">
        <v>1</v>
      </c>
      <c r="S10" s="29" t="s">
        <v>1</v>
      </c>
      <c r="T10" s="29" t="s">
        <v>1</v>
      </c>
      <c r="U10" s="29" t="s">
        <v>1</v>
      </c>
      <c r="V10" s="29">
        <v>1</v>
      </c>
      <c r="W10" s="29">
        <v>3</v>
      </c>
      <c r="X10" s="29">
        <v>2</v>
      </c>
      <c r="Y10" s="29">
        <v>1</v>
      </c>
      <c r="Z10" s="29">
        <v>1</v>
      </c>
      <c r="AA10" s="29">
        <v>2</v>
      </c>
    </row>
    <row r="11" spans="1:27" s="2" customFormat="1" ht="10.35" customHeight="1" x14ac:dyDescent="0.2">
      <c r="A11" s="28" t="s">
        <v>10</v>
      </c>
      <c r="B11" s="26">
        <v>77</v>
      </c>
      <c r="C11" s="26">
        <v>92</v>
      </c>
      <c r="D11" s="26">
        <v>70</v>
      </c>
      <c r="E11" s="26">
        <v>101</v>
      </c>
      <c r="F11" s="26">
        <v>115</v>
      </c>
      <c r="G11" s="26">
        <v>37</v>
      </c>
      <c r="H11" s="26">
        <v>53</v>
      </c>
      <c r="I11" s="26">
        <v>53</v>
      </c>
      <c r="J11" s="26">
        <v>47</v>
      </c>
      <c r="K11" s="26">
        <v>41</v>
      </c>
      <c r="L11" s="26">
        <v>42</v>
      </c>
      <c r="M11" s="29">
        <v>39</v>
      </c>
      <c r="N11" s="29">
        <v>31</v>
      </c>
      <c r="O11" s="29">
        <v>35</v>
      </c>
      <c r="P11" s="29">
        <v>36</v>
      </c>
      <c r="Q11" s="29">
        <v>37</v>
      </c>
      <c r="R11" s="29">
        <v>38</v>
      </c>
      <c r="S11" s="29">
        <v>39</v>
      </c>
      <c r="T11" s="29">
        <v>46</v>
      </c>
      <c r="U11" s="29">
        <v>54</v>
      </c>
      <c r="V11" s="29">
        <v>58</v>
      </c>
      <c r="W11" s="29">
        <v>59</v>
      </c>
      <c r="X11" s="29">
        <v>58</v>
      </c>
      <c r="Y11" s="29">
        <v>53</v>
      </c>
      <c r="Z11" s="29">
        <v>47</v>
      </c>
      <c r="AA11" s="29">
        <v>45</v>
      </c>
    </row>
    <row r="12" spans="1:27" s="2" customFormat="1" ht="10.35" customHeight="1" x14ac:dyDescent="0.2">
      <c r="A12" s="28" t="s">
        <v>22</v>
      </c>
      <c r="B12" s="30" t="s">
        <v>1</v>
      </c>
      <c r="C12" s="30" t="s">
        <v>1</v>
      </c>
      <c r="D12" s="30" t="s">
        <v>1</v>
      </c>
      <c r="E12" s="30" t="s">
        <v>1</v>
      </c>
      <c r="F12" s="26" t="s">
        <v>17</v>
      </c>
      <c r="G12" s="26" t="s">
        <v>1</v>
      </c>
      <c r="H12" s="26" t="s">
        <v>1</v>
      </c>
      <c r="I12" s="26">
        <v>3</v>
      </c>
      <c r="J12" s="26">
        <v>12</v>
      </c>
      <c r="K12" s="26">
        <v>6</v>
      </c>
      <c r="L12" s="26">
        <v>4</v>
      </c>
      <c r="M12" s="29">
        <v>2</v>
      </c>
      <c r="N12" s="29">
        <v>2</v>
      </c>
      <c r="O12" s="29">
        <v>1</v>
      </c>
      <c r="P12" s="29">
        <v>2</v>
      </c>
      <c r="Q12" s="29">
        <v>4</v>
      </c>
      <c r="R12" s="29">
        <v>8</v>
      </c>
      <c r="S12" s="29">
        <v>6</v>
      </c>
      <c r="T12" s="29">
        <v>3</v>
      </c>
      <c r="U12" s="29">
        <v>3</v>
      </c>
      <c r="V12" s="29">
        <v>2</v>
      </c>
      <c r="W12" s="29">
        <v>7</v>
      </c>
      <c r="X12" s="29">
        <v>6</v>
      </c>
      <c r="Y12" s="29">
        <v>9</v>
      </c>
      <c r="Z12" s="29">
        <v>11</v>
      </c>
      <c r="AA12" s="29">
        <v>8</v>
      </c>
    </row>
    <row r="13" spans="1:27" s="2" customFormat="1" ht="10.35" customHeight="1" x14ac:dyDescent="0.2">
      <c r="A13" s="25" t="s">
        <v>7</v>
      </c>
      <c r="B13" s="26">
        <v>15</v>
      </c>
      <c r="C13" s="26">
        <v>12</v>
      </c>
      <c r="D13" s="26">
        <v>10</v>
      </c>
      <c r="E13" s="26">
        <v>11</v>
      </c>
      <c r="F13" s="26">
        <v>11</v>
      </c>
      <c r="G13" s="26">
        <v>11</v>
      </c>
      <c r="H13" s="26">
        <v>13</v>
      </c>
      <c r="I13" s="26">
        <v>15</v>
      </c>
      <c r="J13" s="26">
        <v>13</v>
      </c>
      <c r="K13" s="26">
        <v>12</v>
      </c>
      <c r="L13" s="26">
        <v>11</v>
      </c>
      <c r="M13" s="29">
        <v>15</v>
      </c>
      <c r="N13" s="29">
        <v>14</v>
      </c>
      <c r="O13" s="29">
        <v>20</v>
      </c>
      <c r="P13" s="29">
        <v>28</v>
      </c>
      <c r="Q13" s="29">
        <v>27</v>
      </c>
      <c r="R13" s="29">
        <v>34</v>
      </c>
      <c r="S13" s="29">
        <v>33</v>
      </c>
      <c r="T13" s="29">
        <v>29</v>
      </c>
      <c r="U13" s="29">
        <v>35</v>
      </c>
      <c r="V13" s="29">
        <v>32</v>
      </c>
      <c r="W13" s="29">
        <v>20</v>
      </c>
      <c r="X13" s="29">
        <v>25</v>
      </c>
      <c r="Y13" s="29">
        <v>27</v>
      </c>
      <c r="Z13" s="29">
        <v>32</v>
      </c>
      <c r="AA13" s="29">
        <v>40</v>
      </c>
    </row>
    <row r="14" spans="1:27" s="2" customFormat="1" ht="10.35" customHeight="1" x14ac:dyDescent="0.2">
      <c r="A14" s="25" t="s">
        <v>8</v>
      </c>
      <c r="B14" s="26">
        <f t="shared" ref="B14:K14" si="6">SUM(B15:B18)</f>
        <v>30</v>
      </c>
      <c r="C14" s="26">
        <f t="shared" si="6"/>
        <v>35</v>
      </c>
      <c r="D14" s="26">
        <f t="shared" si="6"/>
        <v>22</v>
      </c>
      <c r="E14" s="26">
        <f t="shared" si="6"/>
        <v>0</v>
      </c>
      <c r="F14" s="26">
        <f t="shared" si="6"/>
        <v>15</v>
      </c>
      <c r="G14" s="26">
        <f t="shared" si="6"/>
        <v>54</v>
      </c>
      <c r="H14" s="26">
        <f t="shared" si="6"/>
        <v>80</v>
      </c>
      <c r="I14" s="26">
        <f t="shared" si="6"/>
        <v>84</v>
      </c>
      <c r="J14" s="26">
        <f t="shared" si="6"/>
        <v>68</v>
      </c>
      <c r="K14" s="26">
        <f t="shared" si="6"/>
        <v>43</v>
      </c>
      <c r="L14" s="26">
        <f>SUM(L15:L18)</f>
        <v>46</v>
      </c>
      <c r="M14" s="27">
        <v>44</v>
      </c>
      <c r="N14" s="27">
        <v>40</v>
      </c>
      <c r="O14" s="27">
        <v>39</v>
      </c>
      <c r="P14" s="27">
        <v>43</v>
      </c>
      <c r="Q14" s="27">
        <f t="shared" ref="Q14:AA14" si="7">SUM(Q15:Q18)</f>
        <v>38</v>
      </c>
      <c r="R14" s="27">
        <f t="shared" si="7"/>
        <v>55</v>
      </c>
      <c r="S14" s="27">
        <f t="shared" si="7"/>
        <v>72</v>
      </c>
      <c r="T14" s="27">
        <f t="shared" si="7"/>
        <v>77</v>
      </c>
      <c r="U14" s="27">
        <f t="shared" si="7"/>
        <v>84</v>
      </c>
      <c r="V14" s="27">
        <f t="shared" si="7"/>
        <v>105</v>
      </c>
      <c r="W14" s="27">
        <f t="shared" si="7"/>
        <v>101</v>
      </c>
      <c r="X14" s="27">
        <f t="shared" si="7"/>
        <v>115</v>
      </c>
      <c r="Y14" s="27">
        <f t="shared" si="7"/>
        <v>113</v>
      </c>
      <c r="Z14" s="27">
        <f t="shared" si="7"/>
        <v>133</v>
      </c>
      <c r="AA14" s="27">
        <f t="shared" si="7"/>
        <v>134</v>
      </c>
    </row>
    <row r="15" spans="1:27" s="2" customFormat="1" ht="10.35" customHeight="1" x14ac:dyDescent="0.2">
      <c r="A15" s="28" t="s">
        <v>11</v>
      </c>
      <c r="B15" s="26">
        <v>7</v>
      </c>
      <c r="C15" s="26">
        <v>11</v>
      </c>
      <c r="D15" s="26">
        <v>6</v>
      </c>
      <c r="E15" s="30" t="s">
        <v>1</v>
      </c>
      <c r="F15" s="26">
        <v>1</v>
      </c>
      <c r="G15" s="26">
        <v>4</v>
      </c>
      <c r="H15" s="26">
        <v>6</v>
      </c>
      <c r="I15" s="26">
        <v>5</v>
      </c>
      <c r="J15" s="26">
        <v>5</v>
      </c>
      <c r="K15" s="26">
        <v>4</v>
      </c>
      <c r="L15" s="26">
        <v>4</v>
      </c>
      <c r="M15" s="29">
        <v>4</v>
      </c>
      <c r="N15" s="29">
        <v>3</v>
      </c>
      <c r="O15" s="29">
        <v>2</v>
      </c>
      <c r="P15" s="29">
        <v>4</v>
      </c>
      <c r="Q15" s="29">
        <v>3</v>
      </c>
      <c r="R15" s="29">
        <v>3</v>
      </c>
      <c r="S15" s="29">
        <v>5</v>
      </c>
      <c r="T15" s="29">
        <v>4</v>
      </c>
      <c r="U15" s="29">
        <v>5</v>
      </c>
      <c r="V15" s="29">
        <v>4</v>
      </c>
      <c r="W15" s="29">
        <v>5</v>
      </c>
      <c r="X15" s="29">
        <v>7</v>
      </c>
      <c r="Y15" s="29">
        <v>4</v>
      </c>
      <c r="Z15" s="29">
        <v>5</v>
      </c>
      <c r="AA15" s="29">
        <v>16</v>
      </c>
    </row>
    <row r="16" spans="1:27" s="2" customFormat="1" ht="10.35" customHeight="1" x14ac:dyDescent="0.2">
      <c r="A16" s="28" t="s">
        <v>15</v>
      </c>
      <c r="B16" s="26">
        <v>23</v>
      </c>
      <c r="C16" s="26">
        <v>24</v>
      </c>
      <c r="D16" s="26">
        <v>16</v>
      </c>
      <c r="E16" s="30" t="s">
        <v>1</v>
      </c>
      <c r="F16" s="26">
        <v>14</v>
      </c>
      <c r="G16" s="26">
        <v>24</v>
      </c>
      <c r="H16" s="26">
        <v>30</v>
      </c>
      <c r="I16" s="26">
        <v>22</v>
      </c>
      <c r="J16" s="26">
        <v>18</v>
      </c>
      <c r="K16" s="26">
        <v>10</v>
      </c>
      <c r="L16" s="26">
        <v>14</v>
      </c>
      <c r="M16" s="29">
        <v>11</v>
      </c>
      <c r="N16" s="29">
        <v>12</v>
      </c>
      <c r="O16" s="29">
        <v>11</v>
      </c>
      <c r="P16" s="29">
        <v>13</v>
      </c>
      <c r="Q16" s="29">
        <v>11</v>
      </c>
      <c r="R16" s="29">
        <v>19</v>
      </c>
      <c r="S16" s="29">
        <v>17</v>
      </c>
      <c r="T16" s="29">
        <v>21</v>
      </c>
      <c r="U16" s="29">
        <v>17</v>
      </c>
      <c r="V16" s="29">
        <v>11</v>
      </c>
      <c r="W16" s="29">
        <v>7</v>
      </c>
      <c r="X16" s="29">
        <v>10</v>
      </c>
      <c r="Y16" s="29">
        <v>10</v>
      </c>
      <c r="Z16" s="29">
        <v>11</v>
      </c>
      <c r="AA16" s="29">
        <v>11</v>
      </c>
    </row>
    <row r="17" spans="1:28" s="2" customFormat="1" ht="10.35" customHeight="1" x14ac:dyDescent="0.2">
      <c r="A17" s="28" t="s">
        <v>19</v>
      </c>
      <c r="B17" s="30" t="s">
        <v>1</v>
      </c>
      <c r="C17" s="30" t="s">
        <v>1</v>
      </c>
      <c r="D17" s="30" t="s">
        <v>1</v>
      </c>
      <c r="E17" s="30" t="s">
        <v>1</v>
      </c>
      <c r="F17" s="30" t="s">
        <v>1</v>
      </c>
      <c r="G17" s="26">
        <v>19</v>
      </c>
      <c r="H17" s="26">
        <v>35</v>
      </c>
      <c r="I17" s="26">
        <v>47</v>
      </c>
      <c r="J17" s="26">
        <v>36</v>
      </c>
      <c r="K17" s="26">
        <v>18</v>
      </c>
      <c r="L17" s="26">
        <v>18</v>
      </c>
      <c r="M17" s="29">
        <v>16</v>
      </c>
      <c r="N17" s="29">
        <v>16</v>
      </c>
      <c r="O17" s="29">
        <v>17</v>
      </c>
      <c r="P17" s="29">
        <v>19</v>
      </c>
      <c r="Q17" s="29">
        <v>19</v>
      </c>
      <c r="R17" s="29">
        <v>30</v>
      </c>
      <c r="S17" s="29">
        <v>42</v>
      </c>
      <c r="T17" s="29">
        <v>42</v>
      </c>
      <c r="U17" s="29">
        <v>47</v>
      </c>
      <c r="V17" s="29">
        <v>66</v>
      </c>
      <c r="W17" s="29">
        <v>66</v>
      </c>
      <c r="X17" s="29">
        <v>65</v>
      </c>
      <c r="Y17" s="29">
        <v>62</v>
      </c>
      <c r="Z17" s="29">
        <v>70</v>
      </c>
      <c r="AA17" s="29">
        <v>65</v>
      </c>
    </row>
    <row r="18" spans="1:28" s="2" customFormat="1" ht="10.35" customHeight="1" x14ac:dyDescent="0.2">
      <c r="A18" s="28" t="s">
        <v>12</v>
      </c>
      <c r="B18" s="30" t="s">
        <v>1</v>
      </c>
      <c r="C18" s="30" t="s">
        <v>1</v>
      </c>
      <c r="D18" s="30" t="s">
        <v>1</v>
      </c>
      <c r="E18" s="30" t="s">
        <v>1</v>
      </c>
      <c r="F18" s="30" t="s">
        <v>1</v>
      </c>
      <c r="G18" s="26">
        <v>7</v>
      </c>
      <c r="H18" s="26">
        <v>9</v>
      </c>
      <c r="I18" s="26">
        <v>10</v>
      </c>
      <c r="J18" s="26">
        <v>9</v>
      </c>
      <c r="K18" s="26">
        <v>11</v>
      </c>
      <c r="L18" s="26">
        <v>10</v>
      </c>
      <c r="M18" s="29">
        <v>13</v>
      </c>
      <c r="N18" s="29">
        <v>9</v>
      </c>
      <c r="O18" s="29">
        <v>9</v>
      </c>
      <c r="P18" s="29">
        <v>7</v>
      </c>
      <c r="Q18" s="29">
        <v>5</v>
      </c>
      <c r="R18" s="29">
        <v>3</v>
      </c>
      <c r="S18" s="29">
        <v>8</v>
      </c>
      <c r="T18" s="29">
        <v>10</v>
      </c>
      <c r="U18" s="29">
        <v>15</v>
      </c>
      <c r="V18" s="29">
        <v>24</v>
      </c>
      <c r="W18" s="29">
        <v>23</v>
      </c>
      <c r="X18" s="29">
        <v>33</v>
      </c>
      <c r="Y18" s="29">
        <v>37</v>
      </c>
      <c r="Z18" s="29">
        <v>47</v>
      </c>
      <c r="AA18" s="29">
        <v>42</v>
      </c>
    </row>
    <row r="19" spans="1:28" s="2" customFormat="1" ht="10.35" customHeight="1" x14ac:dyDescent="0.2">
      <c r="A19" s="22" t="s">
        <v>5</v>
      </c>
      <c r="B19" s="23">
        <f t="shared" ref="B19:K19" si="8">SUM(B20:B21)</f>
        <v>10</v>
      </c>
      <c r="C19" s="23">
        <f t="shared" si="8"/>
        <v>10</v>
      </c>
      <c r="D19" s="23">
        <f t="shared" si="8"/>
        <v>10</v>
      </c>
      <c r="E19" s="23">
        <f t="shared" si="8"/>
        <v>0</v>
      </c>
      <c r="F19" s="23">
        <f t="shared" si="8"/>
        <v>17</v>
      </c>
      <c r="G19" s="23">
        <f t="shared" si="8"/>
        <v>7</v>
      </c>
      <c r="H19" s="23">
        <f t="shared" si="8"/>
        <v>9</v>
      </c>
      <c r="I19" s="23">
        <f t="shared" si="8"/>
        <v>8</v>
      </c>
      <c r="J19" s="23">
        <f t="shared" si="8"/>
        <v>10</v>
      </c>
      <c r="K19" s="23">
        <f t="shared" si="8"/>
        <v>12</v>
      </c>
      <c r="L19" s="23">
        <f>SUM(L20:L21)</f>
        <v>22</v>
      </c>
      <c r="M19" s="24">
        <v>36</v>
      </c>
      <c r="N19" s="24">
        <v>47</v>
      </c>
      <c r="O19" s="24">
        <v>61</v>
      </c>
      <c r="P19" s="24">
        <v>69</v>
      </c>
      <c r="Q19" s="24">
        <f t="shared" ref="Q19:X19" si="9">Q20+Q21</f>
        <v>71</v>
      </c>
      <c r="R19" s="24">
        <f t="shared" si="9"/>
        <v>74</v>
      </c>
      <c r="S19" s="24">
        <f t="shared" si="9"/>
        <v>75</v>
      </c>
      <c r="T19" s="24">
        <f t="shared" si="9"/>
        <v>81</v>
      </c>
      <c r="U19" s="24">
        <f t="shared" si="9"/>
        <v>81</v>
      </c>
      <c r="V19" s="24">
        <f t="shared" si="9"/>
        <v>83</v>
      </c>
      <c r="W19" s="24">
        <f t="shared" si="9"/>
        <v>93</v>
      </c>
      <c r="X19" s="24">
        <f t="shared" si="9"/>
        <v>117</v>
      </c>
      <c r="Y19" s="24">
        <f>Y20+Y21+Y22</f>
        <v>131</v>
      </c>
      <c r="Z19" s="24">
        <f>Z20+Z21+Z22</f>
        <v>139</v>
      </c>
      <c r="AA19" s="24">
        <f>AA20+AA21+AA22</f>
        <v>143</v>
      </c>
    </row>
    <row r="20" spans="1:28" s="2" customFormat="1" ht="10.35" customHeight="1" x14ac:dyDescent="0.2">
      <c r="A20" s="25" t="s">
        <v>13</v>
      </c>
      <c r="B20" s="30">
        <v>10</v>
      </c>
      <c r="C20" s="30">
        <v>8</v>
      </c>
      <c r="D20" s="30">
        <v>10</v>
      </c>
      <c r="E20" s="30" t="s">
        <v>1</v>
      </c>
      <c r="F20" s="30">
        <v>14</v>
      </c>
      <c r="G20" s="30">
        <v>7</v>
      </c>
      <c r="H20" s="30">
        <v>9</v>
      </c>
      <c r="I20" s="30">
        <v>8</v>
      </c>
      <c r="J20" s="30">
        <v>10</v>
      </c>
      <c r="K20" s="30">
        <v>8</v>
      </c>
      <c r="L20" s="30">
        <v>19</v>
      </c>
      <c r="M20" s="29">
        <v>33</v>
      </c>
      <c r="N20" s="29">
        <v>39</v>
      </c>
      <c r="O20" s="29">
        <v>52</v>
      </c>
      <c r="P20" s="29">
        <v>58</v>
      </c>
      <c r="Q20" s="29">
        <v>60</v>
      </c>
      <c r="R20" s="29">
        <v>64</v>
      </c>
      <c r="S20" s="29">
        <v>69</v>
      </c>
      <c r="T20" s="29">
        <v>76</v>
      </c>
      <c r="U20" s="29">
        <v>74</v>
      </c>
      <c r="V20" s="29">
        <v>72</v>
      </c>
      <c r="W20" s="29">
        <v>78</v>
      </c>
      <c r="X20" s="29">
        <v>97</v>
      </c>
      <c r="Y20" s="29">
        <v>110</v>
      </c>
      <c r="Z20" s="29">
        <v>120</v>
      </c>
      <c r="AA20" s="29">
        <v>121</v>
      </c>
    </row>
    <row r="21" spans="1:28" s="2" customFormat="1" ht="10.35" customHeight="1" x14ac:dyDescent="0.2">
      <c r="A21" s="25" t="s">
        <v>14</v>
      </c>
      <c r="B21" s="30" t="s">
        <v>1</v>
      </c>
      <c r="C21" s="30">
        <v>2</v>
      </c>
      <c r="D21" s="30" t="s">
        <v>1</v>
      </c>
      <c r="E21" s="30" t="s">
        <v>1</v>
      </c>
      <c r="F21" s="30">
        <v>3</v>
      </c>
      <c r="G21" s="30" t="s">
        <v>1</v>
      </c>
      <c r="H21" s="30" t="s">
        <v>1</v>
      </c>
      <c r="I21" s="30" t="s">
        <v>1</v>
      </c>
      <c r="J21" s="30" t="s">
        <v>1</v>
      </c>
      <c r="K21" s="30">
        <v>4</v>
      </c>
      <c r="L21" s="30">
        <v>3</v>
      </c>
      <c r="M21" s="29">
        <v>3</v>
      </c>
      <c r="N21" s="29">
        <v>8</v>
      </c>
      <c r="O21" s="29">
        <v>9</v>
      </c>
      <c r="P21" s="29">
        <v>11</v>
      </c>
      <c r="Q21" s="29">
        <v>11</v>
      </c>
      <c r="R21" s="29">
        <v>10</v>
      </c>
      <c r="S21" s="29">
        <v>6</v>
      </c>
      <c r="T21" s="29">
        <v>5</v>
      </c>
      <c r="U21" s="29">
        <v>7</v>
      </c>
      <c r="V21" s="29">
        <v>11</v>
      </c>
      <c r="W21" s="29">
        <v>15</v>
      </c>
      <c r="X21" s="29">
        <v>20</v>
      </c>
      <c r="Y21" s="29">
        <v>3</v>
      </c>
      <c r="Z21" s="29">
        <v>2</v>
      </c>
      <c r="AA21" s="29">
        <v>3</v>
      </c>
    </row>
    <row r="22" spans="1:28" s="2" customFormat="1" ht="15.6" customHeight="1" x14ac:dyDescent="0.25">
      <c r="A22" s="25" t="s">
        <v>21</v>
      </c>
      <c r="B22" s="37" t="s">
        <v>20</v>
      </c>
      <c r="C22" s="37" t="s">
        <v>20</v>
      </c>
      <c r="D22" s="37" t="s">
        <v>20</v>
      </c>
      <c r="E22" s="37" t="s">
        <v>20</v>
      </c>
      <c r="F22" s="37" t="s">
        <v>20</v>
      </c>
      <c r="G22" s="37" t="s">
        <v>20</v>
      </c>
      <c r="H22" s="37" t="s">
        <v>20</v>
      </c>
      <c r="I22" s="37" t="s">
        <v>20</v>
      </c>
      <c r="J22" s="37" t="s">
        <v>20</v>
      </c>
      <c r="K22" s="37" t="s">
        <v>20</v>
      </c>
      <c r="L22" s="37" t="s">
        <v>20</v>
      </c>
      <c r="M22" s="37" t="s">
        <v>20</v>
      </c>
      <c r="N22" s="37" t="s">
        <v>20</v>
      </c>
      <c r="O22" s="37" t="s">
        <v>20</v>
      </c>
      <c r="P22" s="37" t="s">
        <v>20</v>
      </c>
      <c r="Q22" s="43" t="s">
        <v>20</v>
      </c>
      <c r="R22" s="37" t="s">
        <v>1</v>
      </c>
      <c r="S22" s="37" t="s">
        <v>1</v>
      </c>
      <c r="T22" s="37" t="s">
        <v>1</v>
      </c>
      <c r="U22" s="37" t="s">
        <v>1</v>
      </c>
      <c r="V22" s="37" t="s">
        <v>1</v>
      </c>
      <c r="W22" s="37" t="s">
        <v>1</v>
      </c>
      <c r="X22" s="37" t="s">
        <v>1</v>
      </c>
      <c r="Y22" s="29">
        <v>18</v>
      </c>
      <c r="Z22" s="29">
        <v>17</v>
      </c>
      <c r="AA22" s="29">
        <v>19</v>
      </c>
    </row>
    <row r="23" spans="1:28" s="2" customFormat="1" ht="3" customHeight="1" x14ac:dyDescent="0.2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spans="1:28" s="2" customFormat="1" ht="8.25" customHeight="1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42"/>
      <c r="AA24" s="42"/>
    </row>
    <row r="25" spans="1:28" s="2" customFormat="1" ht="11.1" customHeight="1" x14ac:dyDescent="0.2">
      <c r="A25" s="12" t="s">
        <v>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  <c r="N25" s="14"/>
      <c r="O25" s="44" t="s">
        <v>26</v>
      </c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</row>
    <row r="26" spans="1:28" s="2" customFormat="1" ht="11.1" customHeight="1" x14ac:dyDescent="0.2">
      <c r="A26" s="15" t="s">
        <v>2</v>
      </c>
      <c r="B26" s="16">
        <v>1990</v>
      </c>
      <c r="C26" s="16">
        <v>1991</v>
      </c>
      <c r="D26" s="16">
        <v>1992</v>
      </c>
      <c r="E26" s="16">
        <v>1993</v>
      </c>
      <c r="F26" s="16">
        <v>1994</v>
      </c>
      <c r="G26" s="16">
        <v>1995</v>
      </c>
      <c r="H26" s="16">
        <v>1996</v>
      </c>
      <c r="I26" s="16">
        <v>1997</v>
      </c>
      <c r="J26" s="16">
        <v>1998</v>
      </c>
      <c r="K26" s="16">
        <v>1999</v>
      </c>
      <c r="L26" s="16">
        <v>2000</v>
      </c>
      <c r="M26" s="17">
        <v>2001</v>
      </c>
      <c r="N26" s="17">
        <v>2002</v>
      </c>
      <c r="O26" s="18">
        <v>2003</v>
      </c>
      <c r="P26" s="19">
        <v>2004</v>
      </c>
      <c r="Q26" s="19">
        <v>2005</v>
      </c>
      <c r="R26" s="19">
        <v>2006</v>
      </c>
      <c r="S26" s="19">
        <v>2007</v>
      </c>
      <c r="T26" s="19">
        <v>2008</v>
      </c>
      <c r="U26" s="19">
        <v>2009</v>
      </c>
      <c r="V26" s="19">
        <v>2010</v>
      </c>
      <c r="W26" s="19">
        <v>2011</v>
      </c>
      <c r="X26" s="19">
        <v>2012</v>
      </c>
      <c r="Y26" s="19">
        <v>2013</v>
      </c>
      <c r="Z26" s="19">
        <v>2014</v>
      </c>
      <c r="AA26" s="19">
        <v>2015</v>
      </c>
    </row>
    <row r="27" spans="1:28" s="2" customFormat="1" ht="3" customHeight="1" x14ac:dyDescent="0.2">
      <c r="A27" s="15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1:28" s="2" customFormat="1" ht="10.35" customHeight="1" x14ac:dyDescent="0.25">
      <c r="A28" s="22" t="s">
        <v>0</v>
      </c>
      <c r="B28" s="36">
        <f t="shared" ref="B28:K28" si="10">B29+B40</f>
        <v>3006</v>
      </c>
      <c r="C28" s="36">
        <f t="shared" si="10"/>
        <v>3802</v>
      </c>
      <c r="D28" s="36">
        <f t="shared" si="10"/>
        <v>3985</v>
      </c>
      <c r="E28" s="36">
        <f>E29</f>
        <v>2525</v>
      </c>
      <c r="F28" s="36">
        <f t="shared" si="10"/>
        <v>6903</v>
      </c>
      <c r="G28" s="36">
        <f t="shared" si="10"/>
        <v>3515</v>
      </c>
      <c r="H28" s="36">
        <f t="shared" si="10"/>
        <v>4744</v>
      </c>
      <c r="I28" s="36">
        <f t="shared" si="10"/>
        <v>3856</v>
      </c>
      <c r="J28" s="36">
        <f t="shared" si="10"/>
        <v>4282</v>
      </c>
      <c r="K28" s="36">
        <f t="shared" si="10"/>
        <v>3537</v>
      </c>
      <c r="L28" s="36">
        <f>L29+L40</f>
        <v>4168</v>
      </c>
      <c r="M28" s="36">
        <f>M29+M40</f>
        <v>6145</v>
      </c>
      <c r="N28" s="36">
        <f>N29+N40</f>
        <v>7139</v>
      </c>
      <c r="O28" s="36">
        <v>9265</v>
      </c>
      <c r="P28" s="36">
        <v>10907</v>
      </c>
      <c r="Q28" s="36">
        <f t="shared" ref="Q28:AA28" si="11">+Q29+Q40</f>
        <v>11526</v>
      </c>
      <c r="R28" s="36">
        <f t="shared" si="11"/>
        <v>12695</v>
      </c>
      <c r="S28" s="36">
        <f t="shared" si="11"/>
        <v>13380</v>
      </c>
      <c r="T28" s="36">
        <f t="shared" si="11"/>
        <v>14033</v>
      </c>
      <c r="U28" s="36">
        <f t="shared" si="11"/>
        <v>14504</v>
      </c>
      <c r="V28" s="36">
        <f t="shared" si="11"/>
        <v>14150</v>
      </c>
      <c r="W28" s="36">
        <f t="shared" si="11"/>
        <v>16338</v>
      </c>
      <c r="X28" s="36">
        <f t="shared" si="11"/>
        <v>20246</v>
      </c>
      <c r="Y28" s="36">
        <f t="shared" si="11"/>
        <v>23423</v>
      </c>
      <c r="Z28" s="36">
        <f t="shared" si="11"/>
        <v>25223</v>
      </c>
      <c r="AA28" s="36">
        <f t="shared" si="11"/>
        <v>25359</v>
      </c>
      <c r="AB28" s="36"/>
    </row>
    <row r="29" spans="1:28" s="2" customFormat="1" ht="10.35" customHeight="1" x14ac:dyDescent="0.25">
      <c r="A29" s="22" t="s">
        <v>3</v>
      </c>
      <c r="B29" s="36">
        <f t="shared" ref="B29:K29" si="12">B30+B34+B35</f>
        <v>1581</v>
      </c>
      <c r="C29" s="36">
        <f t="shared" si="12"/>
        <v>2245</v>
      </c>
      <c r="D29" s="36">
        <f t="shared" si="12"/>
        <v>2663</v>
      </c>
      <c r="E29" s="36">
        <f t="shared" si="12"/>
        <v>2525</v>
      </c>
      <c r="F29" s="36">
        <f t="shared" si="12"/>
        <v>4335</v>
      </c>
      <c r="G29" s="36">
        <f t="shared" si="12"/>
        <v>2596</v>
      </c>
      <c r="H29" s="36">
        <f t="shared" si="12"/>
        <v>3407</v>
      </c>
      <c r="I29" s="36">
        <f t="shared" si="12"/>
        <v>2642</v>
      </c>
      <c r="J29" s="36">
        <f t="shared" si="12"/>
        <v>2964</v>
      </c>
      <c r="K29" s="36">
        <f t="shared" si="12"/>
        <v>2576</v>
      </c>
      <c r="L29" s="36">
        <f>L30+L34+L35</f>
        <v>2007</v>
      </c>
      <c r="M29" s="36">
        <f>M30+M34+M35</f>
        <v>1678</v>
      </c>
      <c r="N29" s="36">
        <f>N30+N34+N35</f>
        <v>1322</v>
      </c>
      <c r="O29" s="36">
        <v>1610</v>
      </c>
      <c r="P29" s="36">
        <v>1400</v>
      </c>
      <c r="Q29" s="36">
        <f t="shared" ref="Q29:Y29" si="13">+Q30+Q34+Q35</f>
        <v>1788</v>
      </c>
      <c r="R29" s="36">
        <f t="shared" si="13"/>
        <v>2066</v>
      </c>
      <c r="S29" s="36">
        <f t="shared" si="13"/>
        <v>1781</v>
      </c>
      <c r="T29" s="36">
        <f t="shared" si="13"/>
        <v>1442</v>
      </c>
      <c r="U29" s="36">
        <f t="shared" si="13"/>
        <v>1780</v>
      </c>
      <c r="V29" s="36">
        <f t="shared" si="13"/>
        <v>1853</v>
      </c>
      <c r="W29" s="36">
        <f t="shared" si="13"/>
        <v>2420</v>
      </c>
      <c r="X29" s="36">
        <f t="shared" si="13"/>
        <v>2523</v>
      </c>
      <c r="Y29" s="36">
        <f t="shared" si="13"/>
        <v>2963</v>
      </c>
      <c r="Z29" s="36">
        <f>+Z30+Z34+Z35</f>
        <v>3228</v>
      </c>
      <c r="AA29" s="36">
        <f>+AA30+AA34+AA35</f>
        <v>2894</v>
      </c>
      <c r="AB29" s="36"/>
    </row>
    <row r="30" spans="1:28" s="2" customFormat="1" ht="10.35" customHeight="1" x14ac:dyDescent="0.25">
      <c r="A30" s="25" t="s">
        <v>6</v>
      </c>
      <c r="B30" s="37">
        <f t="shared" ref="B30:K30" si="14">SUM(B31:B33)</f>
        <v>1370</v>
      </c>
      <c r="C30" s="37">
        <f t="shared" si="14"/>
        <v>2040</v>
      </c>
      <c r="D30" s="37">
        <f t="shared" si="14"/>
        <v>2538</v>
      </c>
      <c r="E30" s="37">
        <f t="shared" si="14"/>
        <v>2477</v>
      </c>
      <c r="F30" s="37">
        <f t="shared" si="14"/>
        <v>4061</v>
      </c>
      <c r="G30" s="37">
        <f t="shared" si="14"/>
        <v>1572</v>
      </c>
      <c r="H30" s="37">
        <f t="shared" si="14"/>
        <v>2022</v>
      </c>
      <c r="I30" s="37">
        <f t="shared" si="14"/>
        <v>1908</v>
      </c>
      <c r="J30" s="37">
        <f t="shared" si="14"/>
        <v>2333</v>
      </c>
      <c r="K30" s="37">
        <f t="shared" si="14"/>
        <v>2241</v>
      </c>
      <c r="L30" s="37">
        <f>SUM(L31:L33)</f>
        <v>1639</v>
      </c>
      <c r="M30" s="37">
        <f>SUM(M31:M33)</f>
        <v>1317</v>
      </c>
      <c r="N30" s="37">
        <f>SUM(N31:N33)</f>
        <v>971</v>
      </c>
      <c r="O30" s="37">
        <v>1243</v>
      </c>
      <c r="P30" s="37">
        <v>1002</v>
      </c>
      <c r="Q30" s="37">
        <f t="shared" ref="Q30:AA30" si="15">+SUM(Q31:Q33)</f>
        <v>1412</v>
      </c>
      <c r="R30" s="37">
        <f t="shared" si="15"/>
        <v>1429</v>
      </c>
      <c r="S30" s="37">
        <f t="shared" si="15"/>
        <v>1086</v>
      </c>
      <c r="T30" s="37">
        <f t="shared" si="15"/>
        <v>765</v>
      </c>
      <c r="U30" s="37">
        <f t="shared" si="15"/>
        <v>1008</v>
      </c>
      <c r="V30" s="37">
        <f t="shared" si="15"/>
        <v>868</v>
      </c>
      <c r="W30" s="37">
        <f t="shared" si="15"/>
        <v>1515</v>
      </c>
      <c r="X30" s="37">
        <f t="shared" si="15"/>
        <v>1513</v>
      </c>
      <c r="Y30" s="37">
        <f t="shared" si="15"/>
        <v>1848</v>
      </c>
      <c r="Z30" s="37">
        <f t="shared" si="15"/>
        <v>1945</v>
      </c>
      <c r="AA30" s="37">
        <f t="shared" si="15"/>
        <v>1685</v>
      </c>
      <c r="AB30" s="37"/>
    </row>
    <row r="31" spans="1:28" s="2" customFormat="1" ht="10.35" customHeight="1" x14ac:dyDescent="0.25">
      <c r="A31" s="28" t="s">
        <v>9</v>
      </c>
      <c r="B31" s="37">
        <v>849</v>
      </c>
      <c r="C31" s="37">
        <v>1394</v>
      </c>
      <c r="D31" s="37">
        <v>1755</v>
      </c>
      <c r="E31" s="37">
        <v>1224</v>
      </c>
      <c r="F31" s="37">
        <v>1731</v>
      </c>
      <c r="G31" s="37">
        <v>1083</v>
      </c>
      <c r="H31" s="37">
        <v>1373</v>
      </c>
      <c r="I31" s="37">
        <v>693</v>
      </c>
      <c r="J31" s="37">
        <v>334</v>
      </c>
      <c r="K31" s="37">
        <v>1216</v>
      </c>
      <c r="L31" s="37">
        <v>950</v>
      </c>
      <c r="M31" s="37">
        <v>838</v>
      </c>
      <c r="N31" s="37">
        <v>425</v>
      </c>
      <c r="O31" s="37">
        <v>124</v>
      </c>
      <c r="P31" s="37">
        <v>119</v>
      </c>
      <c r="Q31" s="37">
        <v>237</v>
      </c>
      <c r="R31" s="37" t="s">
        <v>1</v>
      </c>
      <c r="S31" s="37" t="s">
        <v>1</v>
      </c>
      <c r="T31" s="37" t="s">
        <v>1</v>
      </c>
      <c r="U31" s="37" t="s">
        <v>1</v>
      </c>
      <c r="V31" s="37">
        <v>6</v>
      </c>
      <c r="W31" s="37">
        <v>57</v>
      </c>
      <c r="X31" s="37">
        <v>134</v>
      </c>
      <c r="Y31" s="37">
        <v>120</v>
      </c>
      <c r="Z31" s="37">
        <v>147</v>
      </c>
      <c r="AA31" s="37">
        <v>267</v>
      </c>
    </row>
    <row r="32" spans="1:28" s="2" customFormat="1" ht="10.35" customHeight="1" x14ac:dyDescent="0.25">
      <c r="A32" s="28" t="s">
        <v>10</v>
      </c>
      <c r="B32" s="37">
        <v>521</v>
      </c>
      <c r="C32" s="37">
        <v>646</v>
      </c>
      <c r="D32" s="37">
        <v>783</v>
      </c>
      <c r="E32" s="37">
        <v>1253</v>
      </c>
      <c r="F32" s="37">
        <v>2330</v>
      </c>
      <c r="G32" s="37">
        <v>489</v>
      </c>
      <c r="H32" s="37">
        <v>649</v>
      </c>
      <c r="I32" s="37">
        <v>1002</v>
      </c>
      <c r="J32" s="37">
        <v>805</v>
      </c>
      <c r="K32" s="37">
        <v>576</v>
      </c>
      <c r="L32" s="37">
        <v>505</v>
      </c>
      <c r="M32" s="37">
        <v>435</v>
      </c>
      <c r="N32" s="37">
        <v>458</v>
      </c>
      <c r="O32" s="37">
        <v>1071</v>
      </c>
      <c r="P32" s="37">
        <v>791</v>
      </c>
      <c r="Q32" s="37">
        <v>953</v>
      </c>
      <c r="R32" s="37">
        <v>667</v>
      </c>
      <c r="S32" s="37">
        <v>495</v>
      </c>
      <c r="T32" s="37">
        <v>662</v>
      </c>
      <c r="U32" s="37">
        <v>660</v>
      </c>
      <c r="V32" s="37">
        <v>626</v>
      </c>
      <c r="W32" s="37">
        <v>681</v>
      </c>
      <c r="X32" s="37">
        <v>694</v>
      </c>
      <c r="Y32" s="37">
        <v>646</v>
      </c>
      <c r="Z32" s="37">
        <v>566</v>
      </c>
      <c r="AA32" s="37">
        <v>454</v>
      </c>
    </row>
    <row r="33" spans="1:28" s="2" customFormat="1" ht="10.35" customHeight="1" x14ac:dyDescent="0.25">
      <c r="A33" s="28" t="s">
        <v>22</v>
      </c>
      <c r="B33" s="37" t="s">
        <v>1</v>
      </c>
      <c r="C33" s="37" t="s">
        <v>1</v>
      </c>
      <c r="D33" s="37" t="s">
        <v>1</v>
      </c>
      <c r="E33" s="37" t="s">
        <v>1</v>
      </c>
      <c r="F33" s="37" t="s">
        <v>1</v>
      </c>
      <c r="G33" s="37" t="s">
        <v>1</v>
      </c>
      <c r="H33" s="37" t="s">
        <v>1</v>
      </c>
      <c r="I33" s="37">
        <v>213</v>
      </c>
      <c r="J33" s="37">
        <v>1194</v>
      </c>
      <c r="K33" s="37">
        <v>449</v>
      </c>
      <c r="L33" s="37">
        <v>184</v>
      </c>
      <c r="M33" s="37">
        <v>44</v>
      </c>
      <c r="N33" s="37">
        <v>88</v>
      </c>
      <c r="O33" s="37">
        <v>48</v>
      </c>
      <c r="P33" s="37">
        <v>92</v>
      </c>
      <c r="Q33" s="37">
        <v>222</v>
      </c>
      <c r="R33" s="37">
        <v>762</v>
      </c>
      <c r="S33" s="37">
        <v>591</v>
      </c>
      <c r="T33" s="37">
        <v>103</v>
      </c>
      <c r="U33" s="37">
        <v>348</v>
      </c>
      <c r="V33" s="37">
        <v>236</v>
      </c>
      <c r="W33" s="37">
        <v>777</v>
      </c>
      <c r="X33" s="37">
        <v>685</v>
      </c>
      <c r="Y33" s="37">
        <v>1082</v>
      </c>
      <c r="Z33" s="37">
        <v>1232</v>
      </c>
      <c r="AA33" s="37">
        <v>964</v>
      </c>
    </row>
    <row r="34" spans="1:28" s="2" customFormat="1" ht="10.35" customHeight="1" x14ac:dyDescent="0.25">
      <c r="A34" s="25" t="s">
        <v>7</v>
      </c>
      <c r="B34" s="37">
        <v>65</v>
      </c>
      <c r="C34" s="37">
        <v>58</v>
      </c>
      <c r="D34" s="37">
        <v>45</v>
      </c>
      <c r="E34" s="37">
        <v>48</v>
      </c>
      <c r="F34" s="37">
        <v>68</v>
      </c>
      <c r="G34" s="37">
        <v>47</v>
      </c>
      <c r="H34" s="37">
        <v>70</v>
      </c>
      <c r="I34" s="37">
        <v>69</v>
      </c>
      <c r="J34" s="37">
        <v>46</v>
      </c>
      <c r="K34" s="37">
        <v>47</v>
      </c>
      <c r="L34" s="37">
        <v>47</v>
      </c>
      <c r="M34" s="37">
        <v>54</v>
      </c>
      <c r="N34" s="37">
        <v>54</v>
      </c>
      <c r="O34" s="37">
        <v>76</v>
      </c>
      <c r="P34" s="37">
        <v>111</v>
      </c>
      <c r="Q34" s="37">
        <v>119</v>
      </c>
      <c r="R34" s="37">
        <v>138</v>
      </c>
      <c r="S34" s="37">
        <v>140</v>
      </c>
      <c r="T34" s="37">
        <v>125</v>
      </c>
      <c r="U34" s="37">
        <v>162</v>
      </c>
      <c r="V34" s="37">
        <v>143</v>
      </c>
      <c r="W34" s="38">
        <v>83</v>
      </c>
      <c r="X34" s="38">
        <v>113</v>
      </c>
      <c r="Y34" s="38">
        <v>187</v>
      </c>
      <c r="Z34" s="38">
        <v>200</v>
      </c>
      <c r="AA34" s="38">
        <v>238</v>
      </c>
    </row>
    <row r="35" spans="1:28" s="2" customFormat="1" ht="10.35" customHeight="1" x14ac:dyDescent="0.25">
      <c r="A35" s="25" t="s">
        <v>8</v>
      </c>
      <c r="B35" s="37">
        <f t="shared" ref="B35:K35" si="16">SUM(B36:B39)</f>
        <v>146</v>
      </c>
      <c r="C35" s="37">
        <f t="shared" si="16"/>
        <v>147</v>
      </c>
      <c r="D35" s="37">
        <f t="shared" si="16"/>
        <v>80</v>
      </c>
      <c r="E35" s="37">
        <f t="shared" si="16"/>
        <v>0</v>
      </c>
      <c r="F35" s="37">
        <f t="shared" si="16"/>
        <v>206</v>
      </c>
      <c r="G35" s="37">
        <f t="shared" si="16"/>
        <v>977</v>
      </c>
      <c r="H35" s="37">
        <f t="shared" si="16"/>
        <v>1315</v>
      </c>
      <c r="I35" s="37">
        <f t="shared" si="16"/>
        <v>665</v>
      </c>
      <c r="J35" s="37">
        <f t="shared" si="16"/>
        <v>585</v>
      </c>
      <c r="K35" s="37">
        <f t="shared" si="16"/>
        <v>288</v>
      </c>
      <c r="L35" s="37">
        <f>SUM(L36:L39)</f>
        <v>321</v>
      </c>
      <c r="M35" s="37">
        <f>SUM(M36:M39)</f>
        <v>307</v>
      </c>
      <c r="N35" s="37">
        <f>SUM(N36:N39)</f>
        <v>297</v>
      </c>
      <c r="O35" s="37">
        <v>291</v>
      </c>
      <c r="P35" s="37">
        <v>287</v>
      </c>
      <c r="Q35" s="37">
        <f t="shared" ref="Q35:AA35" si="17">+SUM(Q36:Q39)</f>
        <v>257</v>
      </c>
      <c r="R35" s="37">
        <f t="shared" si="17"/>
        <v>499</v>
      </c>
      <c r="S35" s="37">
        <f t="shared" si="17"/>
        <v>555</v>
      </c>
      <c r="T35" s="37">
        <f t="shared" si="17"/>
        <v>552</v>
      </c>
      <c r="U35" s="37">
        <f t="shared" si="17"/>
        <v>610</v>
      </c>
      <c r="V35" s="37">
        <f t="shared" si="17"/>
        <v>842</v>
      </c>
      <c r="W35" s="37">
        <f t="shared" si="17"/>
        <v>822</v>
      </c>
      <c r="X35" s="37">
        <f t="shared" si="17"/>
        <v>897</v>
      </c>
      <c r="Y35" s="37">
        <f t="shared" si="17"/>
        <v>928</v>
      </c>
      <c r="Z35" s="37">
        <f t="shared" si="17"/>
        <v>1083</v>
      </c>
      <c r="AA35" s="37">
        <f t="shared" si="17"/>
        <v>971</v>
      </c>
      <c r="AB35" s="37"/>
    </row>
    <row r="36" spans="1:28" s="2" customFormat="1" ht="10.35" customHeight="1" x14ac:dyDescent="0.25">
      <c r="A36" s="28" t="s">
        <v>11</v>
      </c>
      <c r="B36" s="37">
        <v>5</v>
      </c>
      <c r="C36" s="37">
        <v>14</v>
      </c>
      <c r="D36" s="37">
        <v>2</v>
      </c>
      <c r="E36" s="37" t="s">
        <v>1</v>
      </c>
      <c r="F36" s="37" t="s">
        <v>1</v>
      </c>
      <c r="G36" s="37">
        <v>3</v>
      </c>
      <c r="H36" s="37">
        <v>5</v>
      </c>
      <c r="I36" s="37">
        <v>4</v>
      </c>
      <c r="J36" s="37">
        <v>5</v>
      </c>
      <c r="K36" s="37">
        <v>4</v>
      </c>
      <c r="L36" s="37">
        <v>4</v>
      </c>
      <c r="M36" s="37">
        <v>2</v>
      </c>
      <c r="N36" s="37">
        <v>2</v>
      </c>
      <c r="O36" s="37" t="s">
        <v>1</v>
      </c>
      <c r="P36" s="37">
        <v>1</v>
      </c>
      <c r="Q36" s="37" t="s">
        <v>1</v>
      </c>
      <c r="R36" s="37" t="s">
        <v>1</v>
      </c>
      <c r="S36" s="37" t="s">
        <v>1</v>
      </c>
      <c r="T36" s="37" t="s">
        <v>1</v>
      </c>
      <c r="U36" s="37">
        <v>1</v>
      </c>
      <c r="V36" s="37">
        <v>1</v>
      </c>
      <c r="W36" s="37">
        <v>2</v>
      </c>
      <c r="X36" s="37">
        <v>2</v>
      </c>
      <c r="Y36" s="37" t="s">
        <v>1</v>
      </c>
      <c r="Z36" s="37">
        <v>2</v>
      </c>
      <c r="AA36" s="37">
        <v>26</v>
      </c>
    </row>
    <row r="37" spans="1:28" s="2" customFormat="1" ht="10.35" customHeight="1" x14ac:dyDescent="0.25">
      <c r="A37" s="28" t="s">
        <v>15</v>
      </c>
      <c r="B37" s="37">
        <v>141</v>
      </c>
      <c r="C37" s="37">
        <v>133</v>
      </c>
      <c r="D37" s="37">
        <v>78</v>
      </c>
      <c r="E37" s="37" t="s">
        <v>1</v>
      </c>
      <c r="F37" s="37">
        <v>206</v>
      </c>
      <c r="G37" s="37">
        <v>702</v>
      </c>
      <c r="H37" s="37">
        <v>868</v>
      </c>
      <c r="I37" s="37">
        <v>136</v>
      </c>
      <c r="J37" s="37">
        <v>105</v>
      </c>
      <c r="K37" s="37">
        <v>54</v>
      </c>
      <c r="L37" s="37">
        <v>98</v>
      </c>
      <c r="M37" s="37">
        <v>73</v>
      </c>
      <c r="N37" s="37">
        <v>73</v>
      </c>
      <c r="O37" s="37">
        <v>72</v>
      </c>
      <c r="P37" s="37">
        <v>83</v>
      </c>
      <c r="Q37" s="37">
        <v>64</v>
      </c>
      <c r="R37" s="37">
        <v>125</v>
      </c>
      <c r="S37" s="37">
        <v>88</v>
      </c>
      <c r="T37" s="37">
        <v>74</v>
      </c>
      <c r="U37" s="37">
        <v>78</v>
      </c>
      <c r="V37" s="37">
        <v>66</v>
      </c>
      <c r="W37" s="37">
        <v>52</v>
      </c>
      <c r="X37" s="37">
        <v>103</v>
      </c>
      <c r="Y37" s="37">
        <v>85</v>
      </c>
      <c r="Z37" s="37">
        <v>78</v>
      </c>
      <c r="AA37" s="37">
        <v>67</v>
      </c>
    </row>
    <row r="38" spans="1:28" s="2" customFormat="1" ht="10.35" customHeight="1" x14ac:dyDescent="0.25">
      <c r="A38" s="28" t="s">
        <v>19</v>
      </c>
      <c r="B38" s="37" t="s">
        <v>1</v>
      </c>
      <c r="C38" s="37" t="s">
        <v>1</v>
      </c>
      <c r="D38" s="37" t="s">
        <v>1</v>
      </c>
      <c r="E38" s="37" t="s">
        <v>1</v>
      </c>
      <c r="F38" s="37" t="s">
        <v>1</v>
      </c>
      <c r="G38" s="37">
        <v>254</v>
      </c>
      <c r="H38" s="37">
        <v>414</v>
      </c>
      <c r="I38" s="37">
        <v>487</v>
      </c>
      <c r="J38" s="37">
        <v>438</v>
      </c>
      <c r="K38" s="37">
        <v>170</v>
      </c>
      <c r="L38" s="37">
        <v>176</v>
      </c>
      <c r="M38" s="37">
        <v>182</v>
      </c>
      <c r="N38" s="37">
        <v>182</v>
      </c>
      <c r="O38" s="37">
        <v>179</v>
      </c>
      <c r="P38" s="37">
        <v>176</v>
      </c>
      <c r="Q38" s="37">
        <v>175</v>
      </c>
      <c r="R38" s="37">
        <v>339</v>
      </c>
      <c r="S38" s="37">
        <v>442</v>
      </c>
      <c r="T38" s="37">
        <v>423</v>
      </c>
      <c r="U38" s="37">
        <v>475</v>
      </c>
      <c r="V38" s="37">
        <v>709</v>
      </c>
      <c r="W38" s="37">
        <v>705</v>
      </c>
      <c r="X38" s="37">
        <v>700</v>
      </c>
      <c r="Y38" s="37">
        <v>722</v>
      </c>
      <c r="Z38" s="37">
        <v>856</v>
      </c>
      <c r="AA38" s="37">
        <v>762</v>
      </c>
    </row>
    <row r="39" spans="1:28" s="2" customFormat="1" ht="10.35" customHeight="1" x14ac:dyDescent="0.25">
      <c r="A39" s="28" t="s">
        <v>12</v>
      </c>
      <c r="B39" s="37" t="s">
        <v>1</v>
      </c>
      <c r="C39" s="37" t="s">
        <v>1</v>
      </c>
      <c r="D39" s="37" t="s">
        <v>1</v>
      </c>
      <c r="E39" s="37" t="s">
        <v>1</v>
      </c>
      <c r="F39" s="37" t="s">
        <v>1</v>
      </c>
      <c r="G39" s="37">
        <v>18</v>
      </c>
      <c r="H39" s="37">
        <v>28</v>
      </c>
      <c r="I39" s="37">
        <v>38</v>
      </c>
      <c r="J39" s="37">
        <v>37</v>
      </c>
      <c r="K39" s="37">
        <v>60</v>
      </c>
      <c r="L39" s="37">
        <v>43</v>
      </c>
      <c r="M39" s="37">
        <v>50</v>
      </c>
      <c r="N39" s="37">
        <v>40</v>
      </c>
      <c r="O39" s="37">
        <v>40</v>
      </c>
      <c r="P39" s="37">
        <v>27</v>
      </c>
      <c r="Q39" s="37">
        <v>18</v>
      </c>
      <c r="R39" s="37">
        <v>35</v>
      </c>
      <c r="S39" s="37">
        <v>25</v>
      </c>
      <c r="T39" s="37">
        <v>55</v>
      </c>
      <c r="U39" s="37">
        <v>56</v>
      </c>
      <c r="V39" s="37">
        <v>66</v>
      </c>
      <c r="W39" s="37">
        <v>63</v>
      </c>
      <c r="X39" s="37">
        <v>92</v>
      </c>
      <c r="Y39" s="37">
        <v>121</v>
      </c>
      <c r="Z39" s="37">
        <v>147</v>
      </c>
      <c r="AA39" s="37">
        <v>116</v>
      </c>
    </row>
    <row r="40" spans="1:28" s="2" customFormat="1" ht="10.35" customHeight="1" x14ac:dyDescent="0.25">
      <c r="A40" s="22" t="s">
        <v>5</v>
      </c>
      <c r="B40" s="36">
        <f t="shared" ref="B40:K40" si="18">SUM(B41:B42)</f>
        <v>1425</v>
      </c>
      <c r="C40" s="36">
        <f t="shared" si="18"/>
        <v>1557</v>
      </c>
      <c r="D40" s="36">
        <f t="shared" si="18"/>
        <v>1322</v>
      </c>
      <c r="E40" s="30" t="s">
        <v>1</v>
      </c>
      <c r="F40" s="36">
        <f t="shared" si="18"/>
        <v>2568</v>
      </c>
      <c r="G40" s="36">
        <f t="shared" si="18"/>
        <v>919</v>
      </c>
      <c r="H40" s="36">
        <f t="shared" si="18"/>
        <v>1337</v>
      </c>
      <c r="I40" s="36">
        <f t="shared" si="18"/>
        <v>1214</v>
      </c>
      <c r="J40" s="36">
        <f t="shared" si="18"/>
        <v>1318</v>
      </c>
      <c r="K40" s="36">
        <f t="shared" si="18"/>
        <v>961</v>
      </c>
      <c r="L40" s="36">
        <f>SUM(L41:L42)</f>
        <v>2161</v>
      </c>
      <c r="M40" s="36">
        <f>SUM(M41:M42)</f>
        <v>4467</v>
      </c>
      <c r="N40" s="36">
        <f>SUM(N41:N42)</f>
        <v>5817</v>
      </c>
      <c r="O40" s="36">
        <v>7655</v>
      </c>
      <c r="P40" s="36">
        <v>9507</v>
      </c>
      <c r="Q40" s="36">
        <f t="shared" ref="Q40:X40" si="19">+Q41+Q42</f>
        <v>9738</v>
      </c>
      <c r="R40" s="36">
        <f t="shared" si="19"/>
        <v>10629</v>
      </c>
      <c r="S40" s="36">
        <f t="shared" si="19"/>
        <v>11599</v>
      </c>
      <c r="T40" s="36">
        <f t="shared" si="19"/>
        <v>12591</v>
      </c>
      <c r="U40" s="36">
        <f t="shared" si="19"/>
        <v>12724</v>
      </c>
      <c r="V40" s="36">
        <f t="shared" si="19"/>
        <v>12297</v>
      </c>
      <c r="W40" s="36">
        <f t="shared" si="19"/>
        <v>13918</v>
      </c>
      <c r="X40" s="36">
        <f t="shared" si="19"/>
        <v>17723</v>
      </c>
      <c r="Y40" s="36">
        <f>+SUM(Y41:Y43)</f>
        <v>20460</v>
      </c>
      <c r="Z40" s="36">
        <f>+SUM(Z41:Z43)</f>
        <v>21995</v>
      </c>
      <c r="AA40" s="36">
        <f>+SUM(AA41:AA43)</f>
        <v>22465</v>
      </c>
      <c r="AB40" s="36"/>
    </row>
    <row r="41" spans="1:28" s="2" customFormat="1" ht="10.35" customHeight="1" x14ac:dyDescent="0.25">
      <c r="A41" s="25" t="s">
        <v>13</v>
      </c>
      <c r="B41" s="37">
        <v>1425</v>
      </c>
      <c r="C41" s="37">
        <v>1554</v>
      </c>
      <c r="D41" s="37">
        <v>1322</v>
      </c>
      <c r="E41" s="37" t="s">
        <v>1</v>
      </c>
      <c r="F41" s="37">
        <v>2435</v>
      </c>
      <c r="G41" s="37">
        <v>919</v>
      </c>
      <c r="H41" s="37">
        <v>1337</v>
      </c>
      <c r="I41" s="37">
        <v>1214</v>
      </c>
      <c r="J41" s="37">
        <v>1318</v>
      </c>
      <c r="K41" s="37">
        <v>913</v>
      </c>
      <c r="L41" s="37">
        <v>2133</v>
      </c>
      <c r="M41" s="37">
        <v>4315</v>
      </c>
      <c r="N41" s="37">
        <v>5190</v>
      </c>
      <c r="O41" s="37">
        <v>7022</v>
      </c>
      <c r="P41" s="37">
        <v>9069</v>
      </c>
      <c r="Q41" s="37">
        <v>9711</v>
      </c>
      <c r="R41" s="37">
        <v>10397</v>
      </c>
      <c r="S41" s="37">
        <v>11309</v>
      </c>
      <c r="T41" s="37">
        <v>12193</v>
      </c>
      <c r="U41" s="37">
        <v>12311</v>
      </c>
      <c r="V41" s="37">
        <v>11574</v>
      </c>
      <c r="W41" s="37">
        <v>12741</v>
      </c>
      <c r="X41" s="37">
        <v>1409</v>
      </c>
      <c r="Y41" s="37">
        <v>19147</v>
      </c>
      <c r="Z41" s="37">
        <v>20721</v>
      </c>
      <c r="AA41" s="37">
        <v>21144</v>
      </c>
    </row>
    <row r="42" spans="1:28" s="2" customFormat="1" ht="10.35" customHeight="1" x14ac:dyDescent="0.25">
      <c r="A42" s="25" t="s">
        <v>14</v>
      </c>
      <c r="B42" s="37" t="s">
        <v>1</v>
      </c>
      <c r="C42" s="37">
        <v>3</v>
      </c>
      <c r="D42" s="37" t="s">
        <v>1</v>
      </c>
      <c r="E42" s="37" t="s">
        <v>1</v>
      </c>
      <c r="F42" s="37">
        <v>133</v>
      </c>
      <c r="G42" s="37" t="s">
        <v>1</v>
      </c>
      <c r="H42" s="37" t="s">
        <v>1</v>
      </c>
      <c r="I42" s="37" t="s">
        <v>1</v>
      </c>
      <c r="J42" s="37" t="s">
        <v>1</v>
      </c>
      <c r="K42" s="37">
        <v>48</v>
      </c>
      <c r="L42" s="37">
        <v>28</v>
      </c>
      <c r="M42" s="37">
        <v>152</v>
      </c>
      <c r="N42" s="37">
        <v>627</v>
      </c>
      <c r="O42" s="37">
        <v>633</v>
      </c>
      <c r="P42" s="37">
        <v>438</v>
      </c>
      <c r="Q42" s="37">
        <v>27</v>
      </c>
      <c r="R42" s="37">
        <v>232</v>
      </c>
      <c r="S42" s="37">
        <v>290</v>
      </c>
      <c r="T42" s="37">
        <v>398</v>
      </c>
      <c r="U42" s="37">
        <v>413</v>
      </c>
      <c r="V42" s="37">
        <v>723</v>
      </c>
      <c r="W42" s="37">
        <v>1177</v>
      </c>
      <c r="X42" s="37">
        <v>16314</v>
      </c>
      <c r="Y42" s="37">
        <v>48</v>
      </c>
      <c r="Z42" s="37">
        <v>7</v>
      </c>
      <c r="AA42" s="37">
        <v>17</v>
      </c>
    </row>
    <row r="43" spans="1:28" s="2" customFormat="1" ht="14.45" customHeight="1" x14ac:dyDescent="0.25">
      <c r="A43" s="25" t="s">
        <v>21</v>
      </c>
      <c r="B43" s="37" t="s">
        <v>20</v>
      </c>
      <c r="C43" s="37" t="s">
        <v>20</v>
      </c>
      <c r="D43" s="37" t="s">
        <v>20</v>
      </c>
      <c r="E43" s="37" t="s">
        <v>20</v>
      </c>
      <c r="F43" s="37" t="s">
        <v>20</v>
      </c>
      <c r="G43" s="37" t="s">
        <v>20</v>
      </c>
      <c r="H43" s="37" t="s">
        <v>20</v>
      </c>
      <c r="I43" s="37" t="s">
        <v>20</v>
      </c>
      <c r="J43" s="37" t="s">
        <v>20</v>
      </c>
      <c r="K43" s="37" t="s">
        <v>20</v>
      </c>
      <c r="L43" s="37" t="s">
        <v>20</v>
      </c>
      <c r="M43" s="37" t="s">
        <v>20</v>
      </c>
      <c r="N43" s="37" t="s">
        <v>20</v>
      </c>
      <c r="O43" s="37" t="s">
        <v>20</v>
      </c>
      <c r="P43" s="37" t="s">
        <v>20</v>
      </c>
      <c r="Q43" s="37" t="s">
        <v>20</v>
      </c>
      <c r="R43" s="37" t="s">
        <v>1</v>
      </c>
      <c r="S43" s="37" t="s">
        <v>1</v>
      </c>
      <c r="T43" s="37" t="s">
        <v>1</v>
      </c>
      <c r="U43" s="37" t="s">
        <v>1</v>
      </c>
      <c r="V43" s="37" t="s">
        <v>1</v>
      </c>
      <c r="W43" s="37" t="s">
        <v>1</v>
      </c>
      <c r="X43" s="37" t="s">
        <v>1</v>
      </c>
      <c r="Y43" s="37">
        <v>1265</v>
      </c>
      <c r="Z43" s="37">
        <v>1267</v>
      </c>
      <c r="AA43" s="37">
        <v>1304</v>
      </c>
    </row>
    <row r="44" spans="1:28" s="2" customFormat="1" ht="3" customHeight="1" x14ac:dyDescent="0.2">
      <c r="A44" s="3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8" s="2" customFormat="1" ht="7.5" customHeight="1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42"/>
      <c r="AA45" s="42"/>
    </row>
    <row r="46" spans="1:28" s="2" customFormat="1" ht="13.9" customHeight="1" x14ac:dyDescent="0.2">
      <c r="A46" s="12" t="s">
        <v>4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4"/>
      <c r="N46" s="14"/>
      <c r="O46" s="44" t="s">
        <v>27</v>
      </c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</row>
    <row r="47" spans="1:28" s="2" customFormat="1" ht="11.1" customHeight="1" x14ac:dyDescent="0.2">
      <c r="A47" s="15" t="s">
        <v>2</v>
      </c>
      <c r="B47" s="16">
        <v>1990</v>
      </c>
      <c r="C47" s="16">
        <v>1991</v>
      </c>
      <c r="D47" s="16">
        <v>1992</v>
      </c>
      <c r="E47" s="16">
        <v>1993</v>
      </c>
      <c r="F47" s="16">
        <v>1994</v>
      </c>
      <c r="G47" s="16">
        <v>1995</v>
      </c>
      <c r="H47" s="16">
        <v>1996</v>
      </c>
      <c r="I47" s="16">
        <v>1997</v>
      </c>
      <c r="J47" s="16">
        <v>1998</v>
      </c>
      <c r="K47" s="16">
        <v>1999</v>
      </c>
      <c r="L47" s="16">
        <v>2000</v>
      </c>
      <c r="M47" s="17">
        <v>2001</v>
      </c>
      <c r="N47" s="17">
        <v>2002</v>
      </c>
      <c r="O47" s="18">
        <v>2003</v>
      </c>
      <c r="P47" s="19">
        <v>2004</v>
      </c>
      <c r="Q47" s="19">
        <v>2005</v>
      </c>
      <c r="R47" s="19">
        <v>2006</v>
      </c>
      <c r="S47" s="19">
        <v>2007</v>
      </c>
      <c r="T47" s="19">
        <v>2008</v>
      </c>
      <c r="U47" s="19">
        <v>2009</v>
      </c>
      <c r="V47" s="19">
        <v>2010</v>
      </c>
      <c r="W47" s="19">
        <v>2011</v>
      </c>
      <c r="X47" s="19">
        <v>2012</v>
      </c>
      <c r="Y47" s="19">
        <v>2013</v>
      </c>
      <c r="Z47" s="19">
        <v>2014</v>
      </c>
      <c r="AA47" s="19">
        <v>2015</v>
      </c>
    </row>
    <row r="48" spans="1:28" s="2" customFormat="1" ht="3" customHeight="1" x14ac:dyDescent="0.2">
      <c r="A48" s="15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1:28" s="2" customFormat="1" ht="10.35" customHeight="1" x14ac:dyDescent="0.25">
      <c r="A49" s="22" t="s">
        <v>0</v>
      </c>
      <c r="B49" s="36">
        <f t="shared" ref="B49:K49" si="20">B50+B61</f>
        <v>565465</v>
      </c>
      <c r="C49" s="36">
        <f t="shared" si="20"/>
        <v>669388</v>
      </c>
      <c r="D49" s="36">
        <f t="shared" si="20"/>
        <v>669542</v>
      </c>
      <c r="E49" s="36">
        <f t="shared" si="20"/>
        <v>346849</v>
      </c>
      <c r="F49" s="36">
        <f t="shared" si="20"/>
        <v>725922</v>
      </c>
      <c r="G49" s="36">
        <f t="shared" si="20"/>
        <v>357052</v>
      </c>
      <c r="H49" s="36">
        <f t="shared" si="20"/>
        <v>458622</v>
      </c>
      <c r="I49" s="36">
        <f t="shared" si="20"/>
        <v>362982</v>
      </c>
      <c r="J49" s="36">
        <f t="shared" si="20"/>
        <v>420371</v>
      </c>
      <c r="K49" s="36">
        <f t="shared" si="20"/>
        <v>474711</v>
      </c>
      <c r="L49" s="36">
        <f>L50+L61</f>
        <v>424561</v>
      </c>
      <c r="M49" s="36">
        <v>696357</v>
      </c>
      <c r="N49" s="36">
        <v>895937</v>
      </c>
      <c r="O49" s="36">
        <v>1192505</v>
      </c>
      <c r="P49" s="36">
        <v>1112306</v>
      </c>
      <c r="Q49" s="36">
        <f t="shared" ref="Q49:Z49" si="21">+Q50+Q61</f>
        <v>962506</v>
      </c>
      <c r="R49" s="36">
        <f t="shared" si="21"/>
        <v>1291224</v>
      </c>
      <c r="S49" s="36">
        <f t="shared" si="21"/>
        <v>894279</v>
      </c>
      <c r="T49" s="36">
        <f t="shared" si="21"/>
        <v>1103432</v>
      </c>
      <c r="U49" s="36">
        <f t="shared" si="21"/>
        <v>1539002</v>
      </c>
      <c r="V49" s="36">
        <f t="shared" si="21"/>
        <v>1545995</v>
      </c>
      <c r="W49" s="36">
        <f t="shared" si="21"/>
        <v>1689451</v>
      </c>
      <c r="X49" s="36">
        <f t="shared" si="21"/>
        <v>2146765</v>
      </c>
      <c r="Y49" s="36">
        <f t="shared" si="21"/>
        <v>2512638</v>
      </c>
      <c r="Z49" s="36">
        <f t="shared" si="21"/>
        <v>2477877</v>
      </c>
      <c r="AA49" s="36">
        <f>+AA50+AA61</f>
        <v>2498035</v>
      </c>
      <c r="AB49" s="36"/>
    </row>
    <row r="50" spans="1:28" s="2" customFormat="1" ht="10.35" customHeight="1" x14ac:dyDescent="0.25">
      <c r="A50" s="22" t="s">
        <v>3</v>
      </c>
      <c r="B50" s="36">
        <f t="shared" ref="B50:K50" si="22">B51+B55+B56</f>
        <v>322916</v>
      </c>
      <c r="C50" s="36">
        <f t="shared" si="22"/>
        <v>414918</v>
      </c>
      <c r="D50" s="36">
        <f t="shared" si="22"/>
        <v>455669</v>
      </c>
      <c r="E50" s="36">
        <f t="shared" si="22"/>
        <v>346849</v>
      </c>
      <c r="F50" s="36">
        <f t="shared" si="22"/>
        <v>568700</v>
      </c>
      <c r="G50" s="36">
        <f t="shared" si="22"/>
        <v>281240</v>
      </c>
      <c r="H50" s="36">
        <f t="shared" si="22"/>
        <v>356195</v>
      </c>
      <c r="I50" s="36">
        <f t="shared" si="22"/>
        <v>269535</v>
      </c>
      <c r="J50" s="36">
        <f t="shared" si="22"/>
        <v>340290</v>
      </c>
      <c r="K50" s="36">
        <f t="shared" si="22"/>
        <v>323824</v>
      </c>
      <c r="L50" s="36">
        <f>L51+L55+L56</f>
        <v>151405</v>
      </c>
      <c r="M50" s="36">
        <v>143624</v>
      </c>
      <c r="N50" s="36">
        <v>143714</v>
      </c>
      <c r="O50" s="36">
        <v>157844</v>
      </c>
      <c r="P50" s="36">
        <v>125206</v>
      </c>
      <c r="Q50" s="36">
        <f t="shared" ref="Q50:Y50" si="23">+Q51+Q55+Q56</f>
        <v>115648</v>
      </c>
      <c r="R50" s="36">
        <f t="shared" si="23"/>
        <v>158669</v>
      </c>
      <c r="S50" s="36">
        <f t="shared" si="23"/>
        <v>137127</v>
      </c>
      <c r="T50" s="36">
        <f t="shared" si="23"/>
        <v>161644</v>
      </c>
      <c r="U50" s="36">
        <f t="shared" si="23"/>
        <v>163089</v>
      </c>
      <c r="V50" s="36">
        <f t="shared" si="23"/>
        <v>187057</v>
      </c>
      <c r="W50" s="36">
        <f t="shared" si="23"/>
        <v>227535</v>
      </c>
      <c r="X50" s="36">
        <f t="shared" si="23"/>
        <v>255401</v>
      </c>
      <c r="Y50" s="36">
        <f t="shared" si="23"/>
        <v>276530</v>
      </c>
      <c r="Z50" s="36">
        <f>+Z51+Z55+Z56</f>
        <v>278470</v>
      </c>
      <c r="AA50" s="36">
        <f>+AA51+AA55+AA56</f>
        <v>313646</v>
      </c>
      <c r="AB50" s="36"/>
    </row>
    <row r="51" spans="1:28" s="2" customFormat="1" ht="10.35" customHeight="1" x14ac:dyDescent="0.25">
      <c r="A51" s="25" t="s">
        <v>6</v>
      </c>
      <c r="B51" s="37">
        <v>298934</v>
      </c>
      <c r="C51" s="37">
        <v>390392</v>
      </c>
      <c r="D51" s="37">
        <v>442382</v>
      </c>
      <c r="E51" s="37">
        <v>342631</v>
      </c>
      <c r="F51" s="37">
        <v>522773</v>
      </c>
      <c r="G51" s="37">
        <v>116298</v>
      </c>
      <c r="H51" s="37">
        <v>146457</v>
      </c>
      <c r="I51" s="37">
        <v>155418</v>
      </c>
      <c r="J51" s="37">
        <v>231725</v>
      </c>
      <c r="K51" s="37">
        <v>162928</v>
      </c>
      <c r="L51" s="37">
        <f>SUM(L52:L54)</f>
        <v>89989</v>
      </c>
      <c r="M51" s="37">
        <v>87128</v>
      </c>
      <c r="N51" s="37">
        <v>87348</v>
      </c>
      <c r="O51" s="37">
        <v>99585</v>
      </c>
      <c r="P51" s="37">
        <v>65699</v>
      </c>
      <c r="Q51" s="37">
        <f t="shared" ref="Q51:AA51" si="24">+SUM(Q52:Q54)</f>
        <v>70268</v>
      </c>
      <c r="R51" s="37">
        <f t="shared" si="24"/>
        <v>83182</v>
      </c>
      <c r="S51" s="37">
        <f t="shared" si="24"/>
        <v>55063</v>
      </c>
      <c r="T51" s="37">
        <f t="shared" si="24"/>
        <v>71469</v>
      </c>
      <c r="U51" s="37">
        <f t="shared" si="24"/>
        <v>71979</v>
      </c>
      <c r="V51" s="37">
        <f t="shared" si="24"/>
        <v>57853</v>
      </c>
      <c r="W51" s="37">
        <f t="shared" si="24"/>
        <v>92333</v>
      </c>
      <c r="X51" s="37">
        <f t="shared" si="24"/>
        <v>122496</v>
      </c>
      <c r="Y51" s="37">
        <f t="shared" si="24"/>
        <v>137084</v>
      </c>
      <c r="Z51" s="37">
        <f t="shared" si="24"/>
        <v>121392</v>
      </c>
      <c r="AA51" s="37">
        <f t="shared" si="24"/>
        <v>127138</v>
      </c>
      <c r="AB51" s="37"/>
    </row>
    <row r="52" spans="1:28" s="2" customFormat="1" ht="10.35" customHeight="1" x14ac:dyDescent="0.25">
      <c r="A52" s="28" t="s">
        <v>9</v>
      </c>
      <c r="B52" s="37">
        <v>87881</v>
      </c>
      <c r="C52" s="37">
        <v>176676</v>
      </c>
      <c r="D52" s="37">
        <v>338939</v>
      </c>
      <c r="E52" s="37">
        <v>300660</v>
      </c>
      <c r="F52" s="37">
        <v>131412</v>
      </c>
      <c r="G52" s="37">
        <v>78047</v>
      </c>
      <c r="H52" s="37">
        <v>88317</v>
      </c>
      <c r="I52" s="37">
        <v>48703</v>
      </c>
      <c r="J52" s="37">
        <v>33526</v>
      </c>
      <c r="K52" s="37">
        <v>67109</v>
      </c>
      <c r="L52" s="37">
        <v>45812</v>
      </c>
      <c r="M52" s="37">
        <v>51462</v>
      </c>
      <c r="N52" s="37">
        <v>31688</v>
      </c>
      <c r="O52" s="37">
        <v>11458</v>
      </c>
      <c r="P52" s="37">
        <v>5250</v>
      </c>
      <c r="Q52" s="37">
        <v>11139</v>
      </c>
      <c r="R52" s="37" t="s">
        <v>1</v>
      </c>
      <c r="S52" s="37" t="s">
        <v>1</v>
      </c>
      <c r="T52" s="37" t="s">
        <v>1</v>
      </c>
      <c r="U52" s="37" t="s">
        <v>1</v>
      </c>
      <c r="V52" s="37">
        <v>90</v>
      </c>
      <c r="W52" s="37">
        <v>1179</v>
      </c>
      <c r="X52" s="37">
        <v>27835</v>
      </c>
      <c r="Y52" s="37">
        <v>27654</v>
      </c>
      <c r="Z52" s="37">
        <v>5743</v>
      </c>
      <c r="AA52" s="37">
        <v>11486</v>
      </c>
      <c r="AB52" s="37"/>
    </row>
    <row r="53" spans="1:28" s="2" customFormat="1" ht="10.35" customHeight="1" x14ac:dyDescent="0.25">
      <c r="A53" s="28" t="s">
        <v>10</v>
      </c>
      <c r="B53" s="37">
        <v>211053</v>
      </c>
      <c r="C53" s="37">
        <v>213716</v>
      </c>
      <c r="D53" s="37">
        <v>103443</v>
      </c>
      <c r="E53" s="37">
        <v>41971</v>
      </c>
      <c r="F53" s="37">
        <v>391361</v>
      </c>
      <c r="G53" s="37">
        <v>38251</v>
      </c>
      <c r="H53" s="37">
        <v>58140</v>
      </c>
      <c r="I53" s="37">
        <v>91659</v>
      </c>
      <c r="J53" s="37">
        <v>97464</v>
      </c>
      <c r="K53" s="37">
        <v>50636</v>
      </c>
      <c r="L53" s="37">
        <v>37285</v>
      </c>
      <c r="M53" s="37">
        <v>33391</v>
      </c>
      <c r="N53" s="37">
        <v>48115</v>
      </c>
      <c r="O53" s="37">
        <v>82627</v>
      </c>
      <c r="P53" s="37">
        <v>54259</v>
      </c>
      <c r="Q53" s="37">
        <v>55795</v>
      </c>
      <c r="R53" s="37">
        <v>44034</v>
      </c>
      <c r="S53" s="37">
        <v>39573</v>
      </c>
      <c r="T53" s="37">
        <v>69415</v>
      </c>
      <c r="U53" s="37">
        <v>59635</v>
      </c>
      <c r="V53" s="37">
        <v>49122</v>
      </c>
      <c r="W53" s="37">
        <v>58350</v>
      </c>
      <c r="X53" s="37">
        <v>64127</v>
      </c>
      <c r="Y53" s="37">
        <v>71209</v>
      </c>
      <c r="Z53" s="37">
        <v>70426</v>
      </c>
      <c r="AA53" s="37">
        <v>79527</v>
      </c>
      <c r="AB53" s="37"/>
    </row>
    <row r="54" spans="1:28" s="2" customFormat="1" ht="10.35" customHeight="1" x14ac:dyDescent="0.25">
      <c r="A54" s="28" t="s">
        <v>22</v>
      </c>
      <c r="B54" s="37" t="s">
        <v>1</v>
      </c>
      <c r="C54" s="37" t="s">
        <v>1</v>
      </c>
      <c r="D54" s="37" t="s">
        <v>1</v>
      </c>
      <c r="E54" s="37" t="s">
        <v>1</v>
      </c>
      <c r="F54" s="37" t="s">
        <v>1</v>
      </c>
      <c r="G54" s="37" t="s">
        <v>1</v>
      </c>
      <c r="H54" s="37" t="s">
        <v>1</v>
      </c>
      <c r="I54" s="37">
        <v>15056</v>
      </c>
      <c r="J54" s="37">
        <v>100735</v>
      </c>
      <c r="K54" s="37">
        <v>45183</v>
      </c>
      <c r="L54" s="37">
        <v>6892</v>
      </c>
      <c r="M54" s="37">
        <v>2275</v>
      </c>
      <c r="N54" s="37">
        <v>7545</v>
      </c>
      <c r="O54" s="37">
        <v>5500</v>
      </c>
      <c r="P54" s="37">
        <v>6190</v>
      </c>
      <c r="Q54" s="37">
        <v>3334</v>
      </c>
      <c r="R54" s="37">
        <v>39148</v>
      </c>
      <c r="S54" s="37">
        <v>15490</v>
      </c>
      <c r="T54" s="37">
        <v>2054</v>
      </c>
      <c r="U54" s="37">
        <v>12344</v>
      </c>
      <c r="V54" s="37">
        <v>8641</v>
      </c>
      <c r="W54" s="37">
        <v>32804</v>
      </c>
      <c r="X54" s="37">
        <v>30534</v>
      </c>
      <c r="Y54" s="37">
        <v>38221</v>
      </c>
      <c r="Z54" s="37">
        <v>45223</v>
      </c>
      <c r="AA54" s="37">
        <v>36125</v>
      </c>
      <c r="AB54" s="37"/>
    </row>
    <row r="55" spans="1:28" s="2" customFormat="1" ht="10.35" customHeight="1" x14ac:dyDescent="0.25">
      <c r="A55" s="25" t="s">
        <v>7</v>
      </c>
      <c r="B55" s="37">
        <v>6057</v>
      </c>
      <c r="C55" s="37">
        <v>5379</v>
      </c>
      <c r="D55" s="37">
        <v>4179</v>
      </c>
      <c r="E55" s="37">
        <v>4218</v>
      </c>
      <c r="F55" s="37">
        <v>7424</v>
      </c>
      <c r="G55" s="37">
        <v>4207</v>
      </c>
      <c r="H55" s="37">
        <v>6099</v>
      </c>
      <c r="I55" s="37">
        <v>5969</v>
      </c>
      <c r="J55" s="37">
        <v>4932</v>
      </c>
      <c r="K55" s="37">
        <v>4983</v>
      </c>
      <c r="L55" s="37">
        <v>4697</v>
      </c>
      <c r="M55" s="37">
        <v>6084</v>
      </c>
      <c r="N55" s="37">
        <v>6352</v>
      </c>
      <c r="O55" s="37">
        <v>8626</v>
      </c>
      <c r="P55" s="37">
        <v>5491</v>
      </c>
      <c r="Q55" s="37">
        <v>3911</v>
      </c>
      <c r="R55" s="37">
        <v>5639</v>
      </c>
      <c r="S55" s="37">
        <v>4788</v>
      </c>
      <c r="T55" s="37">
        <v>3536</v>
      </c>
      <c r="U55" s="37">
        <v>3937</v>
      </c>
      <c r="V55" s="37">
        <v>3294</v>
      </c>
      <c r="W55" s="37">
        <v>2573</v>
      </c>
      <c r="X55" s="37">
        <v>2726</v>
      </c>
      <c r="Y55" s="37">
        <v>4965</v>
      </c>
      <c r="Z55" s="37">
        <v>6680</v>
      </c>
      <c r="AA55" s="37">
        <v>7244</v>
      </c>
      <c r="AB55" s="37"/>
    </row>
    <row r="56" spans="1:28" s="2" customFormat="1" ht="10.35" customHeight="1" x14ac:dyDescent="0.25">
      <c r="A56" s="25" t="s">
        <v>8</v>
      </c>
      <c r="B56" s="26">
        <f t="shared" ref="B56:K56" si="25">SUM(B57:B60)</f>
        <v>17925</v>
      </c>
      <c r="C56" s="26">
        <f t="shared" si="25"/>
        <v>19147</v>
      </c>
      <c r="D56" s="26">
        <f t="shared" si="25"/>
        <v>9108</v>
      </c>
      <c r="E56" s="26">
        <f t="shared" si="25"/>
        <v>0</v>
      </c>
      <c r="F56" s="26">
        <f t="shared" si="25"/>
        <v>38503</v>
      </c>
      <c r="G56" s="26">
        <f t="shared" si="25"/>
        <v>160735</v>
      </c>
      <c r="H56" s="26">
        <f t="shared" si="25"/>
        <v>203639</v>
      </c>
      <c r="I56" s="26">
        <f t="shared" si="25"/>
        <v>108148</v>
      </c>
      <c r="J56" s="26">
        <f t="shared" si="25"/>
        <v>103633</v>
      </c>
      <c r="K56" s="26">
        <f t="shared" si="25"/>
        <v>155913</v>
      </c>
      <c r="L56" s="26">
        <f>SUM(L57:L60)</f>
        <v>56719</v>
      </c>
      <c r="M56" s="37">
        <v>50412</v>
      </c>
      <c r="N56" s="37">
        <v>50014</v>
      </c>
      <c r="O56" s="37">
        <v>49633</v>
      </c>
      <c r="P56" s="37">
        <v>54016</v>
      </c>
      <c r="Q56" s="37">
        <f t="shared" ref="Q56:AA56" si="26">+SUM(Q57:Q60)</f>
        <v>41469</v>
      </c>
      <c r="R56" s="37">
        <f t="shared" si="26"/>
        <v>69848</v>
      </c>
      <c r="S56" s="37">
        <f t="shared" si="26"/>
        <v>77276</v>
      </c>
      <c r="T56" s="37">
        <f t="shared" si="26"/>
        <v>86639</v>
      </c>
      <c r="U56" s="37">
        <f t="shared" si="26"/>
        <v>87173</v>
      </c>
      <c r="V56" s="37">
        <f t="shared" si="26"/>
        <v>125910</v>
      </c>
      <c r="W56" s="37">
        <f t="shared" si="26"/>
        <v>132629</v>
      </c>
      <c r="X56" s="37">
        <f t="shared" si="26"/>
        <v>130179</v>
      </c>
      <c r="Y56" s="37">
        <f t="shared" si="26"/>
        <v>134481</v>
      </c>
      <c r="Z56" s="37">
        <f t="shared" si="26"/>
        <v>150398</v>
      </c>
      <c r="AA56" s="37">
        <f t="shared" si="26"/>
        <v>179264</v>
      </c>
      <c r="AB56" s="37"/>
    </row>
    <row r="57" spans="1:28" s="2" customFormat="1" ht="10.35" customHeight="1" x14ac:dyDescent="0.25">
      <c r="A57" s="28" t="s">
        <v>11</v>
      </c>
      <c r="B57" s="37">
        <v>3074</v>
      </c>
      <c r="C57" s="37">
        <v>4800</v>
      </c>
      <c r="D57" s="37">
        <v>145</v>
      </c>
      <c r="E57" s="37" t="s">
        <v>1</v>
      </c>
      <c r="F57" s="37">
        <v>107</v>
      </c>
      <c r="G57" s="37">
        <v>2010</v>
      </c>
      <c r="H57" s="37">
        <v>3099</v>
      </c>
      <c r="I57" s="37">
        <v>2799</v>
      </c>
      <c r="J57" s="37">
        <v>2810</v>
      </c>
      <c r="K57" s="37">
        <v>2095</v>
      </c>
      <c r="L57" s="37">
        <v>2335</v>
      </c>
      <c r="M57" s="37">
        <v>2015</v>
      </c>
      <c r="N57" s="37">
        <v>2816</v>
      </c>
      <c r="O57" s="37">
        <v>1931</v>
      </c>
      <c r="P57" s="37">
        <v>3676</v>
      </c>
      <c r="Q57" s="37">
        <v>684</v>
      </c>
      <c r="R57" s="37">
        <v>1720</v>
      </c>
      <c r="S57" s="37">
        <v>2319</v>
      </c>
      <c r="T57" s="37">
        <v>1773</v>
      </c>
      <c r="U57" s="37">
        <v>2875</v>
      </c>
      <c r="V57" s="37">
        <v>2394</v>
      </c>
      <c r="W57" s="37">
        <v>1861</v>
      </c>
      <c r="X57" s="37">
        <v>2945</v>
      </c>
      <c r="Y57" s="37">
        <v>1084</v>
      </c>
      <c r="Z57" s="37">
        <v>1084</v>
      </c>
      <c r="AA57" s="37">
        <v>6092</v>
      </c>
      <c r="AB57" s="37"/>
    </row>
    <row r="58" spans="1:28" s="2" customFormat="1" ht="10.35" customHeight="1" x14ac:dyDescent="0.25">
      <c r="A58" s="28" t="s">
        <v>15</v>
      </c>
      <c r="B58" s="37">
        <v>14851</v>
      </c>
      <c r="C58" s="37">
        <v>14347</v>
      </c>
      <c r="D58" s="37">
        <v>8963</v>
      </c>
      <c r="E58" s="37" t="s">
        <v>1</v>
      </c>
      <c r="F58" s="37">
        <v>38396</v>
      </c>
      <c r="G58" s="37">
        <v>104101</v>
      </c>
      <c r="H58" s="37">
        <v>121426</v>
      </c>
      <c r="I58" s="37">
        <v>11028</v>
      </c>
      <c r="J58" s="37">
        <v>16133</v>
      </c>
      <c r="K58" s="37">
        <v>5407</v>
      </c>
      <c r="L58" s="37">
        <v>7439</v>
      </c>
      <c r="M58" s="37">
        <v>6734</v>
      </c>
      <c r="N58" s="37">
        <v>11442</v>
      </c>
      <c r="O58" s="37">
        <v>11243</v>
      </c>
      <c r="P58" s="37">
        <v>10122</v>
      </c>
      <c r="Q58" s="37">
        <v>2511</v>
      </c>
      <c r="R58" s="37">
        <v>3044</v>
      </c>
      <c r="S58" s="37">
        <v>3542</v>
      </c>
      <c r="T58" s="37">
        <v>3516</v>
      </c>
      <c r="U58" s="37">
        <v>3032</v>
      </c>
      <c r="V58" s="37">
        <v>3580</v>
      </c>
      <c r="W58" s="37">
        <v>3071</v>
      </c>
      <c r="X58" s="37">
        <v>3702</v>
      </c>
      <c r="Y58" s="37">
        <v>3424</v>
      </c>
      <c r="Z58" s="37">
        <v>3005</v>
      </c>
      <c r="AA58" s="37">
        <v>4186</v>
      </c>
      <c r="AB58" s="37"/>
    </row>
    <row r="59" spans="1:28" s="2" customFormat="1" ht="10.35" customHeight="1" x14ac:dyDescent="0.25">
      <c r="A59" s="28" t="s">
        <v>19</v>
      </c>
      <c r="B59" s="37" t="s">
        <v>1</v>
      </c>
      <c r="C59" s="37" t="s">
        <v>1</v>
      </c>
      <c r="D59" s="37" t="s">
        <v>1</v>
      </c>
      <c r="E59" s="37" t="s">
        <v>1</v>
      </c>
      <c r="F59" s="37" t="s">
        <v>1</v>
      </c>
      <c r="G59" s="37">
        <v>53679</v>
      </c>
      <c r="H59" s="37">
        <v>77625</v>
      </c>
      <c r="I59" s="37">
        <v>89990</v>
      </c>
      <c r="J59" s="37">
        <v>80904</v>
      </c>
      <c r="K59" s="37">
        <v>100155</v>
      </c>
      <c r="L59" s="37">
        <v>43404</v>
      </c>
      <c r="M59" s="37">
        <v>36304</v>
      </c>
      <c r="N59" s="37">
        <v>32429</v>
      </c>
      <c r="O59" s="37">
        <v>32747</v>
      </c>
      <c r="P59" s="37">
        <v>39480</v>
      </c>
      <c r="Q59" s="37">
        <v>37085</v>
      </c>
      <c r="R59" s="37">
        <v>61457</v>
      </c>
      <c r="S59" s="37">
        <v>69978</v>
      </c>
      <c r="T59" s="37">
        <v>73689</v>
      </c>
      <c r="U59" s="37">
        <v>79119</v>
      </c>
      <c r="V59" s="37">
        <v>116492</v>
      </c>
      <c r="W59" s="37">
        <v>124012</v>
      </c>
      <c r="X59" s="37">
        <v>119430</v>
      </c>
      <c r="Y59" s="37">
        <v>125988</v>
      </c>
      <c r="Z59" s="37">
        <v>141574</v>
      </c>
      <c r="AA59" s="37">
        <v>164712</v>
      </c>
      <c r="AB59" s="37"/>
    </row>
    <row r="60" spans="1:28" s="2" customFormat="1" ht="10.35" customHeight="1" x14ac:dyDescent="0.25">
      <c r="A60" s="28" t="s">
        <v>12</v>
      </c>
      <c r="B60" s="37" t="s">
        <v>1</v>
      </c>
      <c r="C60" s="37" t="s">
        <v>1</v>
      </c>
      <c r="D60" s="37" t="s">
        <v>1</v>
      </c>
      <c r="E60" s="37" t="s">
        <v>1</v>
      </c>
      <c r="F60" s="37" t="s">
        <v>1</v>
      </c>
      <c r="G60" s="37">
        <v>945</v>
      </c>
      <c r="H60" s="37">
        <v>1489</v>
      </c>
      <c r="I60" s="37">
        <v>4331</v>
      </c>
      <c r="J60" s="37">
        <v>3786</v>
      </c>
      <c r="K60" s="37">
        <v>48256</v>
      </c>
      <c r="L60" s="37">
        <v>3541</v>
      </c>
      <c r="M60" s="37">
        <v>5359</v>
      </c>
      <c r="N60" s="37">
        <v>3327</v>
      </c>
      <c r="O60" s="37">
        <v>3712</v>
      </c>
      <c r="P60" s="37">
        <v>738</v>
      </c>
      <c r="Q60" s="37">
        <v>1189</v>
      </c>
      <c r="R60" s="37">
        <v>3627</v>
      </c>
      <c r="S60" s="37">
        <v>1437</v>
      </c>
      <c r="T60" s="37">
        <v>7661</v>
      </c>
      <c r="U60" s="37">
        <v>2147</v>
      </c>
      <c r="V60" s="37">
        <v>3444</v>
      </c>
      <c r="W60" s="37">
        <v>3685</v>
      </c>
      <c r="X60" s="37">
        <v>4102</v>
      </c>
      <c r="Y60" s="37">
        <v>3985</v>
      </c>
      <c r="Z60" s="37">
        <v>4735</v>
      </c>
      <c r="AA60" s="37">
        <v>4274</v>
      </c>
      <c r="AB60" s="37"/>
    </row>
    <row r="61" spans="1:28" s="2" customFormat="1" ht="10.35" customHeight="1" x14ac:dyDescent="0.25">
      <c r="A61" s="22" t="s">
        <v>5</v>
      </c>
      <c r="B61" s="36">
        <f t="shared" ref="B61:K61" si="27">SUM(B62:B63)</f>
        <v>242549</v>
      </c>
      <c r="C61" s="36">
        <f t="shared" si="27"/>
        <v>254470</v>
      </c>
      <c r="D61" s="36">
        <f t="shared" si="27"/>
        <v>213873</v>
      </c>
      <c r="E61" s="36">
        <f t="shared" si="27"/>
        <v>0</v>
      </c>
      <c r="F61" s="36">
        <f t="shared" si="27"/>
        <v>157222</v>
      </c>
      <c r="G61" s="36">
        <f t="shared" si="27"/>
        <v>75812</v>
      </c>
      <c r="H61" s="36">
        <f t="shared" si="27"/>
        <v>102427</v>
      </c>
      <c r="I61" s="36">
        <f t="shared" si="27"/>
        <v>93447</v>
      </c>
      <c r="J61" s="36">
        <f t="shared" si="27"/>
        <v>80081</v>
      </c>
      <c r="K61" s="36">
        <f t="shared" si="27"/>
        <v>150887</v>
      </c>
      <c r="L61" s="36">
        <f>SUM(L62:L63)</f>
        <v>273156</v>
      </c>
      <c r="M61" s="36">
        <v>552733</v>
      </c>
      <c r="N61" s="36">
        <v>752223</v>
      </c>
      <c r="O61" s="36">
        <v>1034661</v>
      </c>
      <c r="P61" s="36">
        <v>987100</v>
      </c>
      <c r="Q61" s="36">
        <f t="shared" ref="Q61:X61" si="28">+Q62+Q63</f>
        <v>846858</v>
      </c>
      <c r="R61" s="36">
        <f t="shared" si="28"/>
        <v>1132555</v>
      </c>
      <c r="S61" s="36">
        <f t="shared" si="28"/>
        <v>757152</v>
      </c>
      <c r="T61" s="36">
        <f t="shared" si="28"/>
        <v>941788</v>
      </c>
      <c r="U61" s="36">
        <f t="shared" si="28"/>
        <v>1375913</v>
      </c>
      <c r="V61" s="36">
        <f t="shared" si="28"/>
        <v>1358938</v>
      </c>
      <c r="W61" s="36">
        <f t="shared" si="28"/>
        <v>1461916</v>
      </c>
      <c r="X61" s="36">
        <f t="shared" si="28"/>
        <v>1891364</v>
      </c>
      <c r="Y61" s="36">
        <f>+SUM(Y62:Y64)</f>
        <v>2236108</v>
      </c>
      <c r="Z61" s="36">
        <f>+SUM(Z62:Z64)</f>
        <v>2199407</v>
      </c>
      <c r="AA61" s="36">
        <f>+SUM(AA62:AA64)</f>
        <v>2184389</v>
      </c>
      <c r="AB61" s="36"/>
    </row>
    <row r="62" spans="1:28" s="2" customFormat="1" ht="10.35" customHeight="1" x14ac:dyDescent="0.25">
      <c r="A62" s="25" t="s">
        <v>13</v>
      </c>
      <c r="B62" s="37">
        <v>242549</v>
      </c>
      <c r="C62" s="37">
        <v>173834</v>
      </c>
      <c r="D62" s="37">
        <v>213873</v>
      </c>
      <c r="E62" s="37" t="s">
        <v>1</v>
      </c>
      <c r="F62" s="37">
        <v>151002</v>
      </c>
      <c r="G62" s="37">
        <v>75812</v>
      </c>
      <c r="H62" s="37">
        <v>102427</v>
      </c>
      <c r="I62" s="37">
        <v>93447</v>
      </c>
      <c r="J62" s="37">
        <v>80081</v>
      </c>
      <c r="K62" s="37">
        <v>68829</v>
      </c>
      <c r="L62" s="37">
        <v>158783</v>
      </c>
      <c r="M62" s="37">
        <v>463192</v>
      </c>
      <c r="N62" s="37">
        <v>483733</v>
      </c>
      <c r="O62" s="37">
        <v>687478</v>
      </c>
      <c r="P62" s="37">
        <v>728544</v>
      </c>
      <c r="Q62" s="37">
        <v>721207</v>
      </c>
      <c r="R62" s="37">
        <v>993349</v>
      </c>
      <c r="S62" s="37">
        <v>664427</v>
      </c>
      <c r="T62" s="37">
        <v>926317</v>
      </c>
      <c r="U62" s="37">
        <v>1330919</v>
      </c>
      <c r="V62" s="37">
        <v>1219741</v>
      </c>
      <c r="W62" s="37">
        <v>1345495</v>
      </c>
      <c r="X62" s="37">
        <v>1830618</v>
      </c>
      <c r="Y62" s="37">
        <v>2181484</v>
      </c>
      <c r="Z62" s="37">
        <v>2148987</v>
      </c>
      <c r="AA62" s="37">
        <v>2136897</v>
      </c>
      <c r="AB62" s="37"/>
    </row>
    <row r="63" spans="1:28" s="2" customFormat="1" ht="10.35" customHeight="1" x14ac:dyDescent="0.25">
      <c r="A63" s="25" t="s">
        <v>14</v>
      </c>
      <c r="B63" s="37" t="s">
        <v>1</v>
      </c>
      <c r="C63" s="37">
        <v>80636</v>
      </c>
      <c r="D63" s="37" t="s">
        <v>1</v>
      </c>
      <c r="E63" s="37" t="s">
        <v>1</v>
      </c>
      <c r="F63" s="37">
        <v>6220</v>
      </c>
      <c r="G63" s="37" t="s">
        <v>1</v>
      </c>
      <c r="H63" s="37" t="s">
        <v>1</v>
      </c>
      <c r="I63" s="37" t="s">
        <v>1</v>
      </c>
      <c r="J63" s="37" t="s">
        <v>1</v>
      </c>
      <c r="K63" s="37">
        <v>82058</v>
      </c>
      <c r="L63" s="37">
        <v>114373</v>
      </c>
      <c r="M63" s="37">
        <v>89541</v>
      </c>
      <c r="N63" s="37">
        <v>268490</v>
      </c>
      <c r="O63" s="37">
        <v>347183</v>
      </c>
      <c r="P63" s="37">
        <v>258556</v>
      </c>
      <c r="Q63" s="37">
        <v>125651</v>
      </c>
      <c r="R63" s="37">
        <v>139206</v>
      </c>
      <c r="S63" s="37">
        <v>92725</v>
      </c>
      <c r="T63" s="37">
        <v>15471</v>
      </c>
      <c r="U63" s="37">
        <v>44994</v>
      </c>
      <c r="V63" s="37">
        <v>139197</v>
      </c>
      <c r="W63" s="37">
        <v>116421</v>
      </c>
      <c r="X63" s="37">
        <v>60746</v>
      </c>
      <c r="Y63" s="37">
        <v>1208</v>
      </c>
      <c r="Z63" s="37">
        <v>688</v>
      </c>
      <c r="AA63" s="37">
        <v>37807</v>
      </c>
      <c r="AB63" s="37"/>
    </row>
    <row r="64" spans="1:28" s="2" customFormat="1" ht="14.45" customHeight="1" x14ac:dyDescent="0.25">
      <c r="A64" s="25" t="s">
        <v>21</v>
      </c>
      <c r="B64" s="37" t="s">
        <v>20</v>
      </c>
      <c r="C64" s="37" t="s">
        <v>20</v>
      </c>
      <c r="D64" s="37" t="s">
        <v>20</v>
      </c>
      <c r="E64" s="37" t="s">
        <v>20</v>
      </c>
      <c r="F64" s="37" t="s">
        <v>20</v>
      </c>
      <c r="G64" s="37" t="s">
        <v>20</v>
      </c>
      <c r="H64" s="37" t="s">
        <v>20</v>
      </c>
      <c r="I64" s="37" t="s">
        <v>20</v>
      </c>
      <c r="J64" s="37" t="s">
        <v>20</v>
      </c>
      <c r="K64" s="37" t="s">
        <v>20</v>
      </c>
      <c r="L64" s="37" t="s">
        <v>20</v>
      </c>
      <c r="M64" s="37" t="s">
        <v>20</v>
      </c>
      <c r="N64" s="37" t="s">
        <v>20</v>
      </c>
      <c r="O64" s="37" t="s">
        <v>20</v>
      </c>
      <c r="P64" s="37" t="s">
        <v>20</v>
      </c>
      <c r="Q64" s="37" t="s">
        <v>20</v>
      </c>
      <c r="R64" s="37" t="s">
        <v>1</v>
      </c>
      <c r="S64" s="37" t="s">
        <v>1</v>
      </c>
      <c r="T64" s="37" t="s">
        <v>1</v>
      </c>
      <c r="U64" s="37" t="s">
        <v>1</v>
      </c>
      <c r="V64" s="37" t="s">
        <v>1</v>
      </c>
      <c r="W64" s="37" t="s">
        <v>1</v>
      </c>
      <c r="X64" s="37" t="s">
        <v>1</v>
      </c>
      <c r="Y64" s="37">
        <v>53416</v>
      </c>
      <c r="Z64" s="37">
        <v>49732</v>
      </c>
      <c r="AA64" s="37">
        <v>9685</v>
      </c>
      <c r="AB64" s="37"/>
    </row>
    <row r="65" spans="1:27" ht="3" customHeight="1" x14ac:dyDescent="0.2">
      <c r="A65" s="11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s="2" customFormat="1" ht="9.75" customHeight="1" x14ac:dyDescent="0.2">
      <c r="A66" s="40" t="s">
        <v>23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27" s="2" customFormat="1" ht="9.75" customHeight="1" x14ac:dyDescent="0.2">
      <c r="A67" s="40" t="s">
        <v>24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27" ht="9" customHeight="1" x14ac:dyDescent="0.2">
      <c r="A68" s="8" t="s">
        <v>16</v>
      </c>
    </row>
    <row r="70" spans="1:27" x14ac:dyDescent="0.2"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3" spans="1:27" x14ac:dyDescent="0.2">
      <c r="B73" s="3" t="s">
        <v>18</v>
      </c>
    </row>
  </sheetData>
  <mergeCells count="3">
    <mergeCell ref="O4:AA4"/>
    <mergeCell ref="O25:AA25"/>
    <mergeCell ref="O46:AA46"/>
  </mergeCells>
  <phoneticPr fontId="0" type="noConversion"/>
  <printOptions horizontalCentered="1"/>
  <pageMargins left="1.1811023622047245" right="1.1811023622047245" top="1.3779527559055118" bottom="1.3779527559055118" header="0.31496062992125984" footer="0.31496062992125984"/>
  <pageSetup paperSize="9" scale="91" orientation="portrait" r:id="rId1"/>
  <headerFooter alignWithMargins="0"/>
  <ignoredErrors>
    <ignoredError sqref="V9:AA9 V30:AA30 V51:AA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08</vt:lpstr>
      <vt:lpstr>'08'!Área_de_impresión</vt:lpstr>
    </vt:vector>
  </TitlesOfParts>
  <Company>INEI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Guido Trujillo Valdiviezo</cp:lastModifiedBy>
  <cp:lastPrinted>2016-06-10T16:17:20Z</cp:lastPrinted>
  <dcterms:created xsi:type="dcterms:W3CDTF">2003-11-21T13:49:58Z</dcterms:created>
  <dcterms:modified xsi:type="dcterms:W3CDTF">2016-08-09T16:45:23Z</dcterms:modified>
</cp:coreProperties>
</file>