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-15" yWindow="-15" windowWidth="15420" windowHeight="3900" tabRatio="601"/>
  </bookViews>
  <sheets>
    <sheet name="06" sheetId="5" r:id="rId1"/>
  </sheets>
  <externalReferences>
    <externalReference r:id="rId2"/>
  </externalReferences>
  <definedNames>
    <definedName name="\p">#N/A</definedName>
    <definedName name="\s">#N/A</definedName>
    <definedName name="_Fill" hidden="1">[1]C17!$A$8:$A$21</definedName>
    <definedName name="_Parse_Out" hidden="1">#REF!</definedName>
    <definedName name="A_impresión_IM">[1]C1!$A$1:$J$38</definedName>
    <definedName name="_xlnm.Print_Area" localSheetId="0">'06'!$A$1:$O$59</definedName>
    <definedName name="NOTA">#N/A</definedName>
  </definedNames>
  <calcPr calcId="152511"/>
</workbook>
</file>

<file path=xl/calcChain.xml><?xml version="1.0" encoding="utf-8"?>
<calcChain xmlns="http://schemas.openxmlformats.org/spreadsheetml/2006/main">
  <c r="D8" i="5" l="1"/>
  <c r="E8" i="5"/>
  <c r="F8" i="5"/>
  <c r="G8" i="5"/>
  <c r="H8" i="5"/>
  <c r="I8" i="5"/>
  <c r="J8" i="5"/>
  <c r="K8" i="5"/>
  <c r="L8" i="5"/>
  <c r="M8" i="5"/>
  <c r="N8" i="5"/>
  <c r="D10" i="5"/>
  <c r="E10" i="5"/>
  <c r="F10" i="5"/>
  <c r="G10" i="5"/>
  <c r="H10" i="5"/>
  <c r="I10" i="5"/>
  <c r="J10" i="5"/>
  <c r="K10" i="5"/>
  <c r="L10" i="5"/>
  <c r="M10" i="5"/>
  <c r="N10" i="5"/>
  <c r="F12" i="5"/>
  <c r="G12" i="5"/>
  <c r="H12" i="5"/>
  <c r="D13" i="5"/>
  <c r="D12" i="5" s="1"/>
  <c r="E13" i="5"/>
  <c r="E12" i="5" s="1"/>
  <c r="F13" i="5"/>
  <c r="G13" i="5"/>
  <c r="H13" i="5"/>
  <c r="I13" i="5"/>
  <c r="J13" i="5"/>
  <c r="D21" i="5"/>
  <c r="D22" i="5"/>
  <c r="E22" i="5"/>
  <c r="E21" i="5" s="1"/>
  <c r="F22" i="5"/>
  <c r="F21" i="5" s="1"/>
  <c r="G22" i="5"/>
  <c r="G21" i="5" s="1"/>
  <c r="H22" i="5"/>
  <c r="H21" i="5" s="1"/>
  <c r="I22" i="5"/>
  <c r="J22" i="5"/>
  <c r="K22" i="5"/>
  <c r="L22" i="5"/>
  <c r="M22" i="5"/>
  <c r="N22" i="5"/>
  <c r="K30" i="5"/>
  <c r="L30" i="5"/>
  <c r="M30" i="5"/>
  <c r="N30" i="5"/>
  <c r="D33" i="5"/>
  <c r="E33" i="5"/>
  <c r="F33" i="5"/>
  <c r="G33" i="5"/>
  <c r="H33" i="5"/>
  <c r="I33" i="5"/>
  <c r="J33" i="5"/>
  <c r="K33" i="5"/>
  <c r="L33" i="5"/>
  <c r="M33" i="5"/>
  <c r="N33" i="5"/>
  <c r="G35" i="5"/>
  <c r="H35" i="5"/>
  <c r="I35" i="5"/>
  <c r="D36" i="5"/>
  <c r="D35" i="5" s="1"/>
  <c r="E36" i="5"/>
  <c r="E35" i="5" s="1"/>
  <c r="F36" i="5"/>
  <c r="F35" i="5" s="1"/>
  <c r="G36" i="5"/>
  <c r="H36" i="5"/>
  <c r="I36" i="5"/>
  <c r="J36" i="5"/>
  <c r="J35" i="5" s="1"/>
  <c r="K36" i="5"/>
  <c r="K35" i="5" s="1"/>
  <c r="L36" i="5"/>
  <c r="L35" i="5" s="1"/>
  <c r="M36" i="5"/>
  <c r="M35" i="5" s="1"/>
  <c r="N36" i="5"/>
  <c r="N35" i="5" s="1"/>
  <c r="D39" i="5"/>
  <c r="E39" i="5"/>
  <c r="F39" i="5"/>
  <c r="G39" i="5"/>
  <c r="H39" i="5"/>
  <c r="I39" i="5"/>
  <c r="J39" i="5"/>
  <c r="K39" i="5"/>
  <c r="L39" i="5"/>
  <c r="M39" i="5"/>
  <c r="N39" i="5"/>
  <c r="D7" i="5" l="1"/>
  <c r="H7" i="5"/>
  <c r="F7" i="5"/>
  <c r="G7" i="5"/>
  <c r="E7" i="5"/>
  <c r="O39" i="5"/>
  <c r="O36" i="5"/>
  <c r="O35" i="5" s="1"/>
  <c r="O33" i="5"/>
  <c r="O30" i="5"/>
  <c r="O22" i="5"/>
  <c r="O10" i="5"/>
  <c r="O8" i="5"/>
  <c r="G69" i="5"/>
  <c r="H69" i="5"/>
  <c r="I69" i="5"/>
  <c r="E69" i="5"/>
  <c r="F69" i="5"/>
</calcChain>
</file>

<file path=xl/sharedStrings.xml><?xml version="1.0" encoding="utf-8"?>
<sst xmlns="http://schemas.openxmlformats.org/spreadsheetml/2006/main" count="240" uniqueCount="94">
  <si>
    <t>-</t>
  </si>
  <si>
    <t>Empresa y tramo</t>
  </si>
  <si>
    <t xml:space="preserve">Southern Copper Corporation  </t>
  </si>
  <si>
    <t>Ministerio de Transportes y Comunicaciones</t>
  </si>
  <si>
    <t>Matarani - Cusco</t>
  </si>
  <si>
    <t>Toquepala - Ilo - Cuajone</t>
  </si>
  <si>
    <t>Fuente: Ministerio de Transportes y Comunicaciones - Dirección General de Caminos y Ferrocarriles.</t>
  </si>
  <si>
    <t>Enafer S.A. 6/</t>
  </si>
  <si>
    <t xml:space="preserve">    Callao - Huancayo</t>
  </si>
  <si>
    <t xml:space="preserve">    Huancayo - Huancavelica </t>
  </si>
  <si>
    <t xml:space="preserve">    Matarani  - Cusco</t>
  </si>
  <si>
    <t xml:space="preserve">    Cusco - Quillabamba</t>
  </si>
  <si>
    <t xml:space="preserve">    Tacna - Arica</t>
  </si>
  <si>
    <t>Centromín Perú  5/</t>
  </si>
  <si>
    <t xml:space="preserve">    La Oroya - Cerro de Pasco</t>
  </si>
  <si>
    <t xml:space="preserve">    Pachacayo - Yauricocha</t>
  </si>
  <si>
    <t xml:space="preserve">    Pachacayo - Chauca</t>
  </si>
  <si>
    <t>Callao - La Oroya - Huancayo</t>
  </si>
  <si>
    <t>Matarani - Arequipa</t>
  </si>
  <si>
    <t>Arequipa - Juliaca</t>
  </si>
  <si>
    <t>Juliaca - Puno</t>
  </si>
  <si>
    <t>Juliaca - Cusco</t>
  </si>
  <si>
    <t xml:space="preserve">G&amp;M Ferrovías S.A. </t>
  </si>
  <si>
    <t>La Oroya</t>
  </si>
  <si>
    <t xml:space="preserve">Cobriza </t>
  </si>
  <si>
    <t xml:space="preserve">Caripa - Condorcocha </t>
  </si>
  <si>
    <t>Pachacayo - Yauricocha 4/</t>
  </si>
  <si>
    <t>Ticlio - Morococha 4/</t>
  </si>
  <si>
    <t>Morococha - Cut Off 5/</t>
  </si>
  <si>
    <t>…</t>
  </si>
  <si>
    <t>Regimen de propiedad</t>
  </si>
  <si>
    <t>Público no Concesionado</t>
  </si>
  <si>
    <t>Público Concesionado</t>
  </si>
  <si>
    <t>La Oroya - Huancayo</t>
  </si>
  <si>
    <t>Ilo -Toquepala</t>
  </si>
  <si>
    <t xml:space="preserve">Santa Clara - Cajamarquilla </t>
  </si>
  <si>
    <t>Privado</t>
  </si>
  <si>
    <t>Huancayo - Huancavelica 2/</t>
  </si>
  <si>
    <t>Gobierno Regional de Tacna</t>
  </si>
  <si>
    <t>Tacna - Arica 1/</t>
  </si>
  <si>
    <t>Ferrovías Central Andina S.A.  3/</t>
  </si>
  <si>
    <t>Callao-La Oroya 4/</t>
  </si>
  <si>
    <t>Cut off (Callao-La Oroya)- Huascacocha 5/</t>
  </si>
  <si>
    <t xml:space="preserve">La Oroya - Cerro de Pasco </t>
  </si>
  <si>
    <t>Nota para serie históricas:</t>
  </si>
  <si>
    <t>Cemento Andino S.A.</t>
  </si>
  <si>
    <t xml:space="preserve">Votoramtim Metais </t>
  </si>
  <si>
    <t xml:space="preserve"> Tramo y ramal del Ferrocarril del Centro devueltos al MTC en el mes de julio de 2004 por la concesionaria Ferrovías Central Andina S.A.</t>
  </si>
  <si>
    <t xml:space="preserve"> Parte del ramal Morococha - Cut off del Ferrocarril del Centro fue devuelto al MTC a partir del 16 de noviembre de 2005 por la concesionaria Ferrovías Central Andina S.A.  </t>
  </si>
  <si>
    <t>Sargento Toquepala</t>
  </si>
  <si>
    <t>3/ El operador ferroviario es Ferrocarril Central Andino S.A., recibe la concesión el 19 de julio de 1999; a partir de agosto del año 2004, mediante Acuerdo Nº 2, el concesionario devuelve al MTC el tramo Pacahacayo - Chauca y el ramal Morococha Ticlio.</t>
  </si>
  <si>
    <t xml:space="preserve">Total </t>
  </si>
  <si>
    <t>Cut Off - Morococha 6/</t>
  </si>
  <si>
    <r>
      <t>-</t>
    </r>
    <r>
      <rPr>
        <sz val="8"/>
        <color indexed="9"/>
        <rFont val="Arial Narrow"/>
        <family val="2"/>
      </rPr>
      <t>Antes del desastre de Santa Teresa por fenómeno de "El Niño" registrdo en 1997-1998, la red Cusco - Quillbamba hoy, Cusco - Hidroeléctrica Machu Picchu llegaba hasta Quillabamba, este tramo aún no ha sido reconstruido. Este tramo no está concesionado.</t>
    </r>
  </si>
  <si>
    <r>
      <t xml:space="preserve">Ferrocarril Doe Run Perú Cooper S.R.L. </t>
    </r>
    <r>
      <rPr>
        <sz val="8"/>
        <color indexed="9"/>
        <rFont val="Arial Narrow"/>
        <family val="2"/>
      </rPr>
      <t>( el MTC acordó en mayo de 2015, comunica al INEI el acuerdo de no considerar la infrestructura de esta empresa en el inventario de la Red Ferroviaria, debido a que se encuentra en las instalaciones de la empresa, que además perdió autorización debido a cese de operaciones).</t>
    </r>
  </si>
  <si>
    <t>Ticlio - Morococha 6/</t>
  </si>
  <si>
    <t>Pachacayo - Yauricocha 7/</t>
  </si>
  <si>
    <t>Ferrocarril  Transandino S.A. 8/</t>
  </si>
  <si>
    <t>Empalme - Mollendo 9/</t>
  </si>
  <si>
    <t>Cusco - Hidroeléctrica Machupicchu 10/</t>
  </si>
  <si>
    <t>Pachar - Urubamba 11/</t>
  </si>
  <si>
    <t>Villa El Salvador - Estación Grau 12/</t>
  </si>
  <si>
    <t>Estación Grau - Estación Bayovar 12/</t>
  </si>
  <si>
    <t>19.6 RED FERROVIARIA, SEGÚN EMPRESA Y TRAMO, 2009-2015</t>
  </si>
  <si>
    <t>2015 P/</t>
  </si>
  <si>
    <t>1/</t>
  </si>
  <si>
    <t>2/</t>
  </si>
  <si>
    <t>3/</t>
  </si>
  <si>
    <t>4/</t>
  </si>
  <si>
    <t>5/</t>
  </si>
  <si>
    <t>6/</t>
  </si>
  <si>
    <t>7/</t>
  </si>
  <si>
    <t>8/</t>
  </si>
  <si>
    <t>9/</t>
  </si>
  <si>
    <t>10/</t>
  </si>
  <si>
    <t>11/</t>
  </si>
  <si>
    <t>12/</t>
  </si>
  <si>
    <t xml:space="preserve">El  01/07/2000 Se designó a ENAPU S.A. como la empresa administradora y a partir de julio de 2004 la administración está a cargo del Gobierno Regional de Tacna. </t>
  </si>
  <si>
    <t xml:space="preserve">A partir de 1997 pasó a ser Institución Pública Descentralizada del Ministerio de Transportes y Comunicaciones (MTC); a partir de julio del  2007 se fusionó a la Dirección        </t>
  </si>
  <si>
    <t xml:space="preserve">El operador ferroviario es Ferrocarril Central Andino S.A., Ferrovías Central Andina S.A. recibe la concesión el 19 de julio de 1999; a partir de agosto del año </t>
  </si>
  <si>
    <t>La Oroya se encuentra en el Km 222 de la vía Callao - Huancayo.</t>
  </si>
  <si>
    <t xml:space="preserve">Cut Off se encuentra en el Km 206 167 de la via Callao - Huancayo. </t>
  </si>
  <si>
    <t>Levantado el año 2004.</t>
  </si>
  <si>
    <t>El empalme se encuentra en el km 7 de la vía Matarani - Arequipa.</t>
  </si>
  <si>
    <t>Recibe la concesión el 12 de julio de 1999; el operador ferroviario es Perú Rail S.A., antes del 20/09/99 pertemeció a ENAFER S.A.</t>
  </si>
  <si>
    <t>Empalme se encuentra en el Km 7 427 de la vía Matarani - Juliaca  - Puno.</t>
  </si>
  <si>
    <t>Antes del registro del fenómeno "El Niño" en 1997-1998 la vía llegaba hasta Quillabamba.</t>
  </si>
  <si>
    <t>Pachar se encuentra en el Km 61 365 de la vía Cusco - Hidroeléctrica.</t>
  </si>
  <si>
    <t>Información proporcionada por la Autoridad Autónoma del Tren Eléctrico (AATE).</t>
  </si>
  <si>
    <t>General de Caminos y Ferrocarriles de MTC. A partir  del 09/06/08 suspendió su servicio por obras de rehabilitación, reiniciando sus operaciones el 18/10/10. A causa de desastres</t>
  </si>
  <si>
    <t>naturales, a partir del 01/02/11 nuevamente suspendió su servicio, volviendo a reiniciarlo el 05/12/11.</t>
  </si>
  <si>
    <r>
      <rPr>
        <b/>
        <sz val="8"/>
        <rFont val="Arial Narrow"/>
        <family val="2"/>
      </rPr>
      <t>Nota</t>
    </r>
    <r>
      <rPr>
        <sz val="8"/>
        <rFont val="Arial Narrow"/>
        <family val="2"/>
      </rPr>
      <t>: La información corresponde a vía ferrea principal.</t>
    </r>
  </si>
  <si>
    <t>2004, mediante Acuerdo N°2, el concesionario devuelve al MTC el tramo Pacahacayo - Chauca y el ramal Morococha Ticlio.</t>
  </si>
  <si>
    <t xml:space="preserve">   (Kilómetros)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</si>
</sst>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_)"/>
    <numFmt numFmtId="165" formatCode="0.0"/>
    <numFmt numFmtId="166" formatCode="#\ ###\ ##0;[=0]\-;General"/>
    <numFmt numFmtId="167" formatCode="_ * #,##0.0_ ;_ * \-#,##0.0_ ;_ * &quot;-&quot;??_ ;_ @_ "/>
  </numFmts>
  <fonts count="14" x14ac:knownFonts="1">
    <font>
      <sz val="10"/>
      <name val="Arial"/>
    </font>
    <font>
      <sz val="7"/>
      <name val="Times New Roman"/>
      <family val="1"/>
    </font>
    <font>
      <b/>
      <sz val="8"/>
      <name val="Arial Narrow"/>
      <family val="2"/>
    </font>
    <font>
      <sz val="8"/>
      <name val="Arial Narrow"/>
      <family val="2"/>
    </font>
    <font>
      <i/>
      <sz val="12"/>
      <name val="Times New Roman"/>
      <family val="1"/>
    </font>
    <font>
      <sz val="8"/>
      <color indexed="9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8"/>
      <color theme="3" tint="0.39997558519241921"/>
      <name val="Arial Narrow"/>
      <family val="2"/>
    </font>
    <font>
      <sz val="8"/>
      <color theme="0"/>
      <name val="Arial Narrow"/>
      <family val="2"/>
    </font>
    <font>
      <b/>
      <sz val="8"/>
      <color theme="0"/>
      <name val="Arial Narrow"/>
      <family val="2"/>
    </font>
    <font>
      <b/>
      <sz val="9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8" tint="0.39994506668294322"/>
      </bottom>
      <diagonal/>
    </border>
  </borders>
  <cellStyleXfs count="6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1" fillId="0" borderId="0"/>
    <xf numFmtId="0" fontId="1" fillId="0" borderId="0"/>
    <xf numFmtId="164" fontId="4" fillId="0" borderId="0"/>
  </cellStyleXfs>
  <cellXfs count="112">
    <xf numFmtId="0" fontId="0" fillId="0" borderId="0" xfId="0"/>
    <xf numFmtId="0" fontId="3" fillId="0" borderId="0" xfId="4" applyFont="1" applyBorder="1" applyAlignment="1" applyProtection="1">
      <alignment horizontal="left" vertical="center"/>
    </xf>
    <xf numFmtId="0" fontId="2" fillId="0" borderId="0" xfId="4" applyFont="1" applyBorder="1" applyAlignment="1" applyProtection="1">
      <alignment horizontal="left" vertical="center"/>
    </xf>
    <xf numFmtId="166" fontId="2" fillId="0" borderId="0" xfId="5" applyNumberFormat="1" applyFont="1" applyBorder="1" applyAlignment="1" applyProtection="1">
      <alignment horizontal="right"/>
    </xf>
    <xf numFmtId="166" fontId="2" fillId="0" borderId="1" xfId="5" applyNumberFormat="1" applyFont="1" applyBorder="1" applyAlignment="1" applyProtection="1">
      <alignment horizontal="right"/>
    </xf>
    <xf numFmtId="166" fontId="2" fillId="0" borderId="2" xfId="5" applyNumberFormat="1" applyFont="1" applyBorder="1" applyAlignment="1" applyProtection="1">
      <alignment horizontal="right"/>
    </xf>
    <xf numFmtId="166" fontId="8" fillId="0" borderId="0" xfId="5" applyNumberFormat="1" applyFont="1" applyBorder="1" applyAlignment="1" applyProtection="1">
      <alignment horizontal="right"/>
    </xf>
    <xf numFmtId="0" fontId="3" fillId="0" borderId="0" xfId="4" applyFont="1" applyBorder="1" applyAlignment="1">
      <alignment vertical="center"/>
    </xf>
    <xf numFmtId="165" fontId="3" fillId="0" borderId="0" xfId="4" applyNumberFormat="1" applyFont="1" applyBorder="1" applyAlignment="1">
      <alignment vertical="center"/>
    </xf>
    <xf numFmtId="165" fontId="2" fillId="0" borderId="0" xfId="4" applyNumberFormat="1" applyFont="1" applyFill="1" applyBorder="1" applyAlignment="1" applyProtection="1">
      <alignment horizontal="right" vertical="center"/>
    </xf>
    <xf numFmtId="0" fontId="3" fillId="0" borderId="0" xfId="0" applyFont="1"/>
    <xf numFmtId="165" fontId="3" fillId="0" borderId="0" xfId="4" applyNumberFormat="1" applyFont="1" applyFill="1" applyBorder="1" applyAlignment="1">
      <alignment vertical="center"/>
    </xf>
    <xf numFmtId="0" fontId="2" fillId="0" borderId="8" xfId="4" applyFont="1" applyBorder="1" applyAlignment="1" applyProtection="1">
      <alignment horizontal="center" vertical="center"/>
    </xf>
    <xf numFmtId="1" fontId="2" fillId="0" borderId="8" xfId="4" applyNumberFormat="1" applyFont="1" applyBorder="1" applyAlignment="1" applyProtection="1">
      <alignment horizontal="right" vertical="center"/>
    </xf>
    <xf numFmtId="0" fontId="2" fillId="0" borderId="3" xfId="4" applyFont="1" applyBorder="1" applyAlignment="1" applyProtection="1">
      <alignment horizontal="center" vertical="center"/>
    </xf>
    <xf numFmtId="0" fontId="2" fillId="0" borderId="0" xfId="4" applyFont="1" applyBorder="1" applyAlignment="1" applyProtection="1">
      <alignment horizontal="center" vertical="center"/>
    </xf>
    <xf numFmtId="165" fontId="2" fillId="0" borderId="0" xfId="4" applyNumberFormat="1" applyFont="1" applyBorder="1" applyAlignment="1" applyProtection="1"/>
    <xf numFmtId="165" fontId="2" fillId="0" borderId="0" xfId="4" applyNumberFormat="1" applyFont="1" applyFill="1" applyBorder="1" applyAlignment="1" applyProtection="1"/>
    <xf numFmtId="0" fontId="8" fillId="2" borderId="0" xfId="2" applyFont="1" applyFill="1" applyBorder="1" applyAlignment="1">
      <alignment horizontal="right" vertical="center" wrapText="1"/>
    </xf>
    <xf numFmtId="0" fontId="2" fillId="0" borderId="3" xfId="4" applyFont="1" applyBorder="1" applyAlignment="1" applyProtection="1">
      <alignment horizontal="left" vertical="center"/>
    </xf>
    <xf numFmtId="165" fontId="2" fillId="0" borderId="0" xfId="3" applyNumberFormat="1" applyFont="1" applyFill="1" applyBorder="1" applyAlignment="1" applyProtection="1"/>
    <xf numFmtId="0" fontId="2" fillId="0" borderId="4" xfId="4" applyFont="1" applyBorder="1" applyAlignment="1" applyProtection="1">
      <alignment horizontal="left"/>
    </xf>
    <xf numFmtId="165" fontId="2" fillId="0" borderId="5" xfId="3" applyNumberFormat="1" applyFont="1" applyFill="1" applyBorder="1" applyAlignment="1" applyProtection="1"/>
    <xf numFmtId="0" fontId="3" fillId="0" borderId="3" xfId="4" applyFont="1" applyBorder="1" applyAlignment="1" applyProtection="1">
      <alignment horizontal="left" indent="1"/>
    </xf>
    <xf numFmtId="165" fontId="3" fillId="0" borderId="0" xfId="3" applyNumberFormat="1" applyFont="1" applyFill="1" applyBorder="1" applyAlignment="1" applyProtection="1"/>
    <xf numFmtId="0" fontId="2" fillId="0" borderId="3" xfId="4" applyFont="1" applyBorder="1" applyAlignment="1" applyProtection="1">
      <alignment horizontal="left"/>
    </xf>
    <xf numFmtId="0" fontId="3" fillId="0" borderId="6" xfId="4" applyFont="1" applyBorder="1" applyAlignment="1" applyProtection="1">
      <alignment horizontal="left" indent="1"/>
    </xf>
    <xf numFmtId="165" fontId="3" fillId="0" borderId="2" xfId="3" applyNumberFormat="1" applyFont="1" applyFill="1" applyBorder="1" applyAlignment="1" applyProtection="1"/>
    <xf numFmtId="165" fontId="3" fillId="2" borderId="0" xfId="3" applyNumberFormat="1" applyFont="1" applyFill="1" applyBorder="1" applyAlignment="1" applyProtection="1"/>
    <xf numFmtId="0" fontId="3" fillId="0" borderId="3" xfId="4" applyFont="1" applyBorder="1" applyAlignment="1" applyProtection="1">
      <alignment horizontal="left" indent="2"/>
    </xf>
    <xf numFmtId="165" fontId="3" fillId="0" borderId="0" xfId="4" applyNumberFormat="1" applyFont="1" applyFill="1" applyBorder="1" applyAlignment="1"/>
    <xf numFmtId="0" fontId="9" fillId="2" borderId="3" xfId="2" applyFont="1" applyFill="1" applyBorder="1" applyAlignment="1">
      <alignment horizontal="left" vertical="center" indent="1"/>
    </xf>
    <xf numFmtId="165" fontId="9" fillId="2" borderId="0" xfId="2" applyNumberFormat="1" applyFont="1" applyFill="1" applyBorder="1" applyAlignment="1">
      <alignment vertical="center"/>
    </xf>
    <xf numFmtId="0" fontId="10" fillId="0" borderId="0" xfId="4" applyFont="1" applyBorder="1" applyAlignment="1">
      <alignment vertical="center"/>
    </xf>
    <xf numFmtId="0" fontId="9" fillId="2" borderId="0" xfId="2" applyFont="1" applyFill="1" applyAlignment="1">
      <alignment vertical="center"/>
    </xf>
    <xf numFmtId="0" fontId="8" fillId="0" borderId="3" xfId="4" applyFont="1" applyBorder="1" applyAlignment="1" applyProtection="1">
      <alignment horizontal="left"/>
    </xf>
    <xf numFmtId="165" fontId="8" fillId="0" borderId="0" xfId="3" applyNumberFormat="1" applyFont="1" applyFill="1" applyBorder="1" applyAlignment="1" applyProtection="1"/>
    <xf numFmtId="0" fontId="3" fillId="2" borderId="3" xfId="4" applyFont="1" applyFill="1" applyBorder="1" applyAlignment="1" applyProtection="1">
      <alignment horizontal="left" indent="1"/>
    </xf>
    <xf numFmtId="0" fontId="3" fillId="0" borderId="3" xfId="4" applyFont="1" applyFill="1" applyBorder="1" applyAlignment="1" applyProtection="1">
      <alignment horizontal="left" indent="2"/>
    </xf>
    <xf numFmtId="0" fontId="3" fillId="0" borderId="3" xfId="4" applyFont="1" applyFill="1" applyBorder="1" applyAlignment="1" applyProtection="1">
      <alignment horizontal="left" indent="1"/>
    </xf>
    <xf numFmtId="0" fontId="2" fillId="0" borderId="3" xfId="4" applyFont="1" applyFill="1" applyBorder="1" applyAlignment="1" applyProtection="1">
      <alignment horizontal="left"/>
    </xf>
    <xf numFmtId="165" fontId="3" fillId="0" borderId="0" xfId="4" applyNumberFormat="1" applyFont="1" applyFill="1" applyBorder="1" applyAlignment="1" applyProtection="1"/>
    <xf numFmtId="0" fontId="3" fillId="0" borderId="6" xfId="4" applyFont="1" applyFill="1" applyBorder="1" applyAlignment="1" applyProtection="1">
      <alignment horizontal="left" vertical="center"/>
    </xf>
    <xf numFmtId="0" fontId="3" fillId="0" borderId="2" xfId="4" applyFont="1" applyFill="1" applyBorder="1" applyAlignment="1" applyProtection="1">
      <alignment horizontal="left" vertical="center"/>
    </xf>
    <xf numFmtId="165" fontId="3" fillId="0" borderId="2" xfId="4" applyNumberFormat="1" applyFont="1" applyBorder="1" applyAlignment="1">
      <alignment vertical="center"/>
    </xf>
    <xf numFmtId="165" fontId="3" fillId="0" borderId="2" xfId="4" applyNumberFormat="1" applyFont="1" applyFill="1" applyBorder="1" applyAlignment="1">
      <alignment vertical="center"/>
    </xf>
    <xf numFmtId="0" fontId="3" fillId="0" borderId="0" xfId="4" applyFont="1" applyFill="1" applyBorder="1" applyAlignment="1" applyProtection="1">
      <alignment horizontal="left"/>
    </xf>
    <xf numFmtId="0" fontId="2" fillId="0" borderId="0" xfId="0" applyFont="1" applyBorder="1" applyAlignment="1" applyProtection="1">
      <alignment horizontal="left" vertical="center"/>
    </xf>
    <xf numFmtId="0" fontId="11" fillId="0" borderId="0" xfId="0" applyFont="1" applyFill="1"/>
    <xf numFmtId="0" fontId="11" fillId="0" borderId="0" xfId="4" applyFont="1" applyFill="1" applyBorder="1" applyAlignment="1">
      <alignment vertical="center"/>
    </xf>
    <xf numFmtId="165" fontId="11" fillId="0" borderId="0" xfId="4" applyNumberFormat="1" applyFont="1" applyFill="1" applyBorder="1" applyAlignment="1">
      <alignment vertical="center"/>
    </xf>
    <xf numFmtId="0" fontId="12" fillId="0" borderId="0" xfId="0" applyFont="1" applyFill="1" applyBorder="1" applyAlignment="1" applyProtection="1">
      <alignment horizontal="left" vertical="center"/>
    </xf>
    <xf numFmtId="49" fontId="12" fillId="0" borderId="0" xfId="4" applyNumberFormat="1" applyFont="1" applyFill="1" applyBorder="1" applyAlignment="1">
      <alignment vertical="center"/>
    </xf>
    <xf numFmtId="0" fontId="11" fillId="0" borderId="0" xfId="4" applyFont="1" applyFill="1" applyBorder="1" applyAlignment="1" applyProtection="1"/>
    <xf numFmtId="0" fontId="11" fillId="0" borderId="0" xfId="4" applyFont="1" applyFill="1" applyBorder="1" applyAlignment="1" applyProtection="1">
      <alignment horizontal="left" vertical="center"/>
    </xf>
    <xf numFmtId="0" fontId="12" fillId="0" borderId="0" xfId="4" applyFont="1" applyFill="1" applyBorder="1" applyAlignment="1" applyProtection="1">
      <alignment horizontal="left" vertical="center" wrapText="1"/>
    </xf>
    <xf numFmtId="165" fontId="12" fillId="0" borderId="0" xfId="3" applyNumberFormat="1" applyFont="1" applyFill="1" applyBorder="1" applyAlignment="1" applyProtection="1">
      <alignment horizontal="right" vertical="center"/>
    </xf>
    <xf numFmtId="165" fontId="11" fillId="0" borderId="0" xfId="4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 applyProtection="1">
      <alignment horizontal="left" vertical="center" indent="1"/>
    </xf>
    <xf numFmtId="165" fontId="11" fillId="0" borderId="0" xfId="3" applyNumberFormat="1" applyFont="1" applyFill="1" applyBorder="1" applyAlignment="1" applyProtection="1">
      <alignment horizontal="right" vertical="center"/>
    </xf>
    <xf numFmtId="0" fontId="12" fillId="0" borderId="0" xfId="4" applyFont="1" applyFill="1" applyBorder="1" applyAlignment="1" applyProtection="1">
      <alignment horizontal="left" vertical="center"/>
    </xf>
    <xf numFmtId="165" fontId="12" fillId="0" borderId="0" xfId="4" applyNumberFormat="1" applyFont="1" applyFill="1" applyBorder="1" applyAlignment="1" applyProtection="1">
      <alignment horizontal="right" vertical="center"/>
    </xf>
    <xf numFmtId="165" fontId="11" fillId="0" borderId="0" xfId="4" applyNumberFormat="1" applyFont="1" applyFill="1" applyBorder="1" applyAlignment="1" applyProtection="1">
      <alignment horizontal="right" vertical="center"/>
    </xf>
    <xf numFmtId="1" fontId="2" fillId="0" borderId="7" xfId="4" applyNumberFormat="1" applyFont="1" applyBorder="1" applyAlignment="1" applyProtection="1">
      <alignment horizontal="right" vertical="center"/>
    </xf>
    <xf numFmtId="1" fontId="2" fillId="0" borderId="7" xfId="4" applyNumberFormat="1" applyFont="1" applyFill="1" applyBorder="1" applyAlignment="1" applyProtection="1">
      <alignment horizontal="right" vertical="center"/>
    </xf>
    <xf numFmtId="0" fontId="2" fillId="0" borderId="4" xfId="4" applyFont="1" applyBorder="1" applyAlignment="1" applyProtection="1">
      <alignment horizontal="center" vertical="center"/>
    </xf>
    <xf numFmtId="166" fontId="3" fillId="0" borderId="0" xfId="5" applyNumberFormat="1" applyFont="1" applyBorder="1" applyAlignment="1" applyProtection="1">
      <alignment horizontal="right"/>
    </xf>
    <xf numFmtId="166" fontId="3" fillId="0" borderId="2" xfId="5" applyNumberFormat="1" applyFont="1" applyBorder="1" applyAlignment="1" applyProtection="1">
      <alignment horizontal="right"/>
    </xf>
    <xf numFmtId="166" fontId="9" fillId="0" borderId="0" xfId="5" applyNumberFormat="1" applyFont="1" applyBorder="1" applyAlignment="1" applyProtection="1">
      <alignment horizontal="right"/>
    </xf>
    <xf numFmtId="165" fontId="8" fillId="2" borderId="0" xfId="2" applyNumberFormat="1" applyFont="1" applyFill="1" applyBorder="1" applyAlignment="1">
      <alignment horizontal="right" vertical="center" wrapText="1"/>
    </xf>
    <xf numFmtId="167" fontId="9" fillId="0" borderId="0" xfId="5" applyNumberFormat="1" applyFont="1" applyBorder="1" applyAlignment="1" applyProtection="1">
      <alignment horizontal="right"/>
    </xf>
    <xf numFmtId="167" fontId="3" fillId="0" borderId="0" xfId="5" applyNumberFormat="1" applyFont="1" applyBorder="1" applyAlignment="1" applyProtection="1">
      <alignment horizontal="right"/>
    </xf>
    <xf numFmtId="167" fontId="3" fillId="0" borderId="2" xfId="5" applyNumberFormat="1" applyFont="1" applyBorder="1" applyAlignment="1" applyProtection="1">
      <alignment horizontal="right"/>
    </xf>
    <xf numFmtId="167" fontId="2" fillId="0" borderId="2" xfId="3" applyNumberFormat="1" applyFont="1" applyFill="1" applyBorder="1" applyAlignment="1" applyProtection="1">
      <alignment horizontal="right"/>
    </xf>
    <xf numFmtId="167" fontId="2" fillId="0" borderId="5" xfId="3" applyNumberFormat="1" applyFont="1" applyFill="1" applyBorder="1" applyAlignment="1" applyProtection="1">
      <alignment horizontal="right"/>
    </xf>
    <xf numFmtId="167" fontId="3" fillId="0" borderId="0" xfId="3" applyNumberFormat="1" applyFont="1" applyFill="1" applyBorder="1" applyAlignment="1" applyProtection="1">
      <alignment horizontal="right"/>
    </xf>
    <xf numFmtId="167" fontId="2" fillId="0" borderId="0" xfId="3" applyNumberFormat="1" applyFont="1" applyFill="1" applyBorder="1" applyAlignment="1" applyProtection="1">
      <alignment horizontal="right"/>
    </xf>
    <xf numFmtId="167" fontId="3" fillId="0" borderId="2" xfId="3" applyNumberFormat="1" applyFont="1" applyFill="1" applyBorder="1" applyAlignment="1" applyProtection="1">
      <alignment horizontal="right"/>
    </xf>
    <xf numFmtId="167" fontId="3" fillId="2" borderId="0" xfId="3" applyNumberFormat="1" applyFont="1" applyFill="1" applyBorder="1" applyAlignment="1" applyProtection="1">
      <alignment horizontal="right"/>
    </xf>
    <xf numFmtId="167" fontId="3" fillId="0" borderId="0" xfId="4" applyNumberFormat="1" applyFont="1" applyFill="1" applyBorder="1" applyAlignment="1">
      <alignment horizontal="right"/>
    </xf>
    <xf numFmtId="167" fontId="8" fillId="0" borderId="0" xfId="3" applyNumberFormat="1" applyFont="1" applyFill="1" applyBorder="1" applyAlignment="1" applyProtection="1">
      <alignment horizontal="right"/>
    </xf>
    <xf numFmtId="167" fontId="3" fillId="0" borderId="0" xfId="4" applyNumberFormat="1" applyFont="1" applyFill="1" applyBorder="1" applyAlignment="1" applyProtection="1">
      <alignment horizontal="right"/>
    </xf>
    <xf numFmtId="167" fontId="3" fillId="0" borderId="2" xfId="4" applyNumberFormat="1" applyFont="1" applyFill="1" applyBorder="1" applyAlignment="1" applyProtection="1">
      <alignment horizontal="right"/>
    </xf>
    <xf numFmtId="167" fontId="2" fillId="0" borderId="0" xfId="4" applyNumberFormat="1" applyFont="1" applyFill="1" applyBorder="1" applyAlignment="1" applyProtection="1">
      <alignment horizontal="right"/>
    </xf>
    <xf numFmtId="165" fontId="3" fillId="0" borderId="0" xfId="4" applyNumberFormat="1" applyFont="1" applyBorder="1" applyAlignment="1">
      <alignment horizontal="left" vertical="center"/>
    </xf>
    <xf numFmtId="165" fontId="3" fillId="0" borderId="0" xfId="4" applyNumberFormat="1" applyFont="1" applyFill="1" applyBorder="1" applyAlignment="1">
      <alignment horizontal="left" vertical="center"/>
    </xf>
    <xf numFmtId="0" fontId="3" fillId="0" borderId="0" xfId="4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10" fillId="0" borderId="0" xfId="4" applyFont="1" applyBorder="1" applyAlignment="1">
      <alignment horizontal="left" vertical="center"/>
    </xf>
    <xf numFmtId="0" fontId="3" fillId="0" borderId="0" xfId="4" applyFont="1" applyBorder="1" applyAlignment="1">
      <alignment horizontal="right" vertical="center"/>
    </xf>
    <xf numFmtId="0" fontId="10" fillId="0" borderId="0" xfId="4" applyFont="1" applyBorder="1" applyAlignment="1">
      <alignment horizontal="right" vertical="center"/>
    </xf>
    <xf numFmtId="0" fontId="11" fillId="0" borderId="0" xfId="4" applyFont="1" applyFill="1" applyBorder="1" applyAlignment="1">
      <alignment horizontal="right" vertical="center"/>
    </xf>
    <xf numFmtId="0" fontId="3" fillId="0" borderId="0" xfId="4" applyFont="1" applyBorder="1" applyAlignment="1">
      <alignment horizontal="right"/>
    </xf>
    <xf numFmtId="0" fontId="3" fillId="0" borderId="0" xfId="4" applyFont="1" applyBorder="1" applyAlignment="1">
      <alignment horizontal="right" vertical="top"/>
    </xf>
    <xf numFmtId="0" fontId="3" fillId="0" borderId="2" xfId="4" applyFont="1" applyBorder="1" applyAlignment="1">
      <alignment horizontal="right" vertical="center"/>
    </xf>
    <xf numFmtId="0" fontId="2" fillId="0" borderId="0" xfId="0" applyFont="1" applyBorder="1" applyAlignment="1">
      <alignment wrapText="1"/>
    </xf>
    <xf numFmtId="0" fontId="3" fillId="0" borderId="2" xfId="0" applyFont="1" applyBorder="1"/>
    <xf numFmtId="0" fontId="13" fillId="0" borderId="0" xfId="4" quotePrefix="1" applyFont="1" applyBorder="1" applyAlignment="1" applyProtection="1">
      <alignment vertical="center"/>
    </xf>
    <xf numFmtId="0" fontId="3" fillId="0" borderId="0" xfId="4" applyFont="1" applyFill="1" applyBorder="1" applyAlignment="1" applyProtection="1">
      <alignment horizontal="left" vertical="center"/>
    </xf>
    <xf numFmtId="0" fontId="3" fillId="0" borderId="0" xfId="0" applyFont="1" applyAlignment="1">
      <alignment horizontal="left" vertical="center" wrapText="1"/>
    </xf>
    <xf numFmtId="0" fontId="10" fillId="0" borderId="0" xfId="4" applyFont="1" applyFill="1" applyBorder="1" applyAlignment="1" applyProtection="1">
      <alignment horizontal="left" vertic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justify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vertical="justify" wrapText="1"/>
    </xf>
    <xf numFmtId="0" fontId="3" fillId="0" borderId="5" xfId="4" quotePrefix="1" applyFont="1" applyFill="1" applyBorder="1" applyAlignment="1" applyProtection="1"/>
  </cellXfs>
  <cellStyles count="6">
    <cellStyle name="Hipervínculo 2" xfId="1"/>
    <cellStyle name="Normal" xfId="0" builtinId="0"/>
    <cellStyle name="Normal 2" xfId="2"/>
    <cellStyle name="Normal_IEC17004" xfId="3"/>
    <cellStyle name="Normal_IEC17005" xfId="4"/>
    <cellStyle name="Normal_IECM130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estrada\CORRECCIONES%20-%20DEIPRO%20-%20CE%202014\grabar%20Cd\CUADROS\Cap18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2"/>
      <sheetName val="C3"/>
      <sheetName val="C4 "/>
      <sheetName val="C5"/>
      <sheetName val="C6"/>
      <sheetName val="C7"/>
      <sheetName val="C8"/>
      <sheetName val="C9"/>
      <sheetName val="C10"/>
      <sheetName val="C11"/>
      <sheetName val="C12"/>
      <sheetName val="C13"/>
      <sheetName val="C14"/>
      <sheetName val="C15"/>
      <sheetName val="C16"/>
      <sheetName val="C17"/>
      <sheetName val="C18"/>
      <sheetName val="C19"/>
      <sheetName val="C20"/>
      <sheetName val="C21"/>
      <sheetName val="C22"/>
      <sheetName val="C23"/>
      <sheetName val="C24"/>
      <sheetName val="C25"/>
      <sheetName val="C26"/>
      <sheetName val="C27"/>
      <sheetName val="C28"/>
      <sheetName val="C29"/>
      <sheetName val="C30"/>
      <sheetName val="C31"/>
      <sheetName val="C32"/>
      <sheetName val="C33"/>
      <sheetName val="C34"/>
      <sheetName val="C35"/>
      <sheetName val="C36"/>
      <sheetName val="C37"/>
    </sheetNames>
    <sheetDataSet>
      <sheetData sheetId="0">
        <row r="1">
          <cell r="A1" t="str">
            <v>A.  TRANSPORTES</v>
          </cell>
        </row>
        <row r="3">
          <cell r="A3" t="str">
            <v>18.1  PRINCIPALES INDICADORES DEL SECTOR TRANSPORTE, 1990-2002</v>
          </cell>
        </row>
        <row r="5">
          <cell r="A5" t="str">
            <v>Año</v>
          </cell>
          <cell r="C5" t="str">
            <v>Población</v>
          </cell>
          <cell r="D5" t="str">
            <v>Superficie</v>
          </cell>
          <cell r="E5" t="str">
            <v>Aero-</v>
          </cell>
          <cell r="F5" t="str">
            <v>Puer-</v>
          </cell>
          <cell r="G5" t="str">
            <v>Red Vial</v>
          </cell>
          <cell r="H5" t="str">
            <v>Parque</v>
          </cell>
          <cell r="I5" t="str">
            <v>Hab /</v>
          </cell>
          <cell r="J5" t="str">
            <v>Placas</v>
          </cell>
        </row>
        <row r="6">
          <cell r="C6" t="str">
            <v>(Miles)</v>
          </cell>
          <cell r="D6" t="str">
            <v>( km2 )</v>
          </cell>
          <cell r="E6" t="str">
            <v>puertos</v>
          </cell>
          <cell r="F6" t="str">
            <v>tos</v>
          </cell>
          <cell r="G6" t="str">
            <v>( km )</v>
          </cell>
          <cell r="H6" t="str">
            <v>Automotor</v>
          </cell>
          <cell r="I6" t="str">
            <v>Veh.</v>
          </cell>
          <cell r="J6" t="str">
            <v>Asignadas 1/</v>
          </cell>
        </row>
        <row r="7">
          <cell r="A7" t="str">
            <v>1980</v>
          </cell>
          <cell r="C7">
            <v>17324.099999999999</v>
          </cell>
          <cell r="D7">
            <v>1285215.6000000001</v>
          </cell>
          <cell r="E7">
            <v>56</v>
          </cell>
          <cell r="F7">
            <v>24</v>
          </cell>
          <cell r="G7">
            <v>58690</v>
          </cell>
          <cell r="H7">
            <v>486084</v>
          </cell>
          <cell r="I7">
            <v>35.640136272742978</v>
          </cell>
          <cell r="J7" t="str">
            <v>...</v>
          </cell>
        </row>
        <row r="8">
          <cell r="A8" t="str">
            <v>1981</v>
          </cell>
          <cell r="C8">
            <v>17758.900000000001</v>
          </cell>
          <cell r="D8">
            <v>1285215.6000000001</v>
          </cell>
          <cell r="E8">
            <v>56</v>
          </cell>
          <cell r="F8">
            <v>24</v>
          </cell>
          <cell r="G8" t="str">
            <v>...</v>
          </cell>
          <cell r="H8">
            <v>521970</v>
          </cell>
          <cell r="I8">
            <v>34.022836561488212</v>
          </cell>
          <cell r="J8" t="str">
            <v>...</v>
          </cell>
        </row>
        <row r="9">
          <cell r="A9" t="str">
            <v>1982</v>
          </cell>
          <cell r="C9">
            <v>18195.400000000001</v>
          </cell>
          <cell r="D9">
            <v>1285215.6000000001</v>
          </cell>
          <cell r="E9">
            <v>30</v>
          </cell>
          <cell r="F9">
            <v>24</v>
          </cell>
          <cell r="G9">
            <v>65930</v>
          </cell>
          <cell r="H9">
            <v>564322</v>
          </cell>
          <cell r="I9">
            <v>32.242939314788366</v>
          </cell>
          <cell r="J9">
            <v>21977</v>
          </cell>
        </row>
        <row r="10">
          <cell r="A10" t="str">
            <v>1983</v>
          </cell>
          <cell r="C10">
            <v>18631.400000000001</v>
          </cell>
          <cell r="D10">
            <v>1285215.6000000001</v>
          </cell>
          <cell r="E10">
            <v>30</v>
          </cell>
          <cell r="F10">
            <v>24</v>
          </cell>
          <cell r="G10">
            <v>66056</v>
          </cell>
          <cell r="H10">
            <v>584079</v>
          </cell>
          <cell r="I10">
            <v>31.898767118831529</v>
          </cell>
          <cell r="J10">
            <v>30371</v>
          </cell>
        </row>
        <row r="11">
          <cell r="A11" t="str">
            <v>1984</v>
          </cell>
          <cell r="C11">
            <v>19064.5</v>
          </cell>
          <cell r="D11">
            <v>1285215.6000000001</v>
          </cell>
          <cell r="E11">
            <v>30</v>
          </cell>
          <cell r="F11">
            <v>24</v>
          </cell>
          <cell r="G11">
            <v>67769</v>
          </cell>
          <cell r="H11">
            <v>590926</v>
          </cell>
          <cell r="I11">
            <v>32.262076808263636</v>
          </cell>
          <cell r="J11">
            <v>17307</v>
          </cell>
        </row>
        <row r="12">
          <cell r="A12" t="str">
            <v>1985</v>
          </cell>
          <cell r="C12">
            <v>19492.400000000001</v>
          </cell>
          <cell r="D12">
            <v>1285215.6000000001</v>
          </cell>
          <cell r="E12">
            <v>30</v>
          </cell>
          <cell r="F12">
            <v>24</v>
          </cell>
          <cell r="G12">
            <v>68363</v>
          </cell>
          <cell r="H12">
            <v>596240</v>
          </cell>
          <cell r="I12">
            <v>32.69220448141688</v>
          </cell>
          <cell r="J12">
            <v>16487</v>
          </cell>
        </row>
        <row r="13">
          <cell r="A13" t="str">
            <v>1986</v>
          </cell>
          <cell r="C13">
            <v>19915.5</v>
          </cell>
          <cell r="D13">
            <v>1285215.6000000001</v>
          </cell>
          <cell r="E13">
            <v>30</v>
          </cell>
          <cell r="F13">
            <v>22</v>
          </cell>
          <cell r="G13">
            <v>69942</v>
          </cell>
          <cell r="H13">
            <v>603741</v>
          </cell>
          <cell r="I13">
            <v>32.986827132826825</v>
          </cell>
          <cell r="J13">
            <v>18781</v>
          </cell>
        </row>
        <row r="14">
          <cell r="A14" t="str">
            <v>1987</v>
          </cell>
          <cell r="C14">
            <v>20335.2</v>
          </cell>
          <cell r="D14">
            <v>1285215.6000000001</v>
          </cell>
          <cell r="E14">
            <v>30</v>
          </cell>
          <cell r="F14">
            <v>21</v>
          </cell>
          <cell r="G14">
            <v>69942</v>
          </cell>
          <cell r="H14">
            <v>610813</v>
          </cell>
          <cell r="I14">
            <v>33.292022271955574</v>
          </cell>
          <cell r="J14">
            <v>18507</v>
          </cell>
        </row>
        <row r="15">
          <cell r="A15" t="str">
            <v>1988</v>
          </cell>
          <cell r="C15">
            <v>20751.2</v>
          </cell>
          <cell r="D15">
            <v>1285215.6000000001</v>
          </cell>
          <cell r="E15">
            <v>30</v>
          </cell>
          <cell r="F15">
            <v>21</v>
          </cell>
          <cell r="G15">
            <v>69942</v>
          </cell>
          <cell r="H15">
            <v>616578</v>
          </cell>
          <cell r="I15">
            <v>33.655433700196895</v>
          </cell>
          <cell r="J15">
            <v>17366</v>
          </cell>
        </row>
        <row r="16">
          <cell r="A16" t="str">
            <v>1989</v>
          </cell>
          <cell r="C16">
            <v>21162.7</v>
          </cell>
          <cell r="D16">
            <v>1285215.6000000001</v>
          </cell>
          <cell r="E16">
            <v>30</v>
          </cell>
          <cell r="F16">
            <v>21</v>
          </cell>
          <cell r="G16">
            <v>69942</v>
          </cell>
          <cell r="H16">
            <v>612249</v>
          </cell>
          <cell r="I16">
            <v>34.565511744404652</v>
          </cell>
          <cell r="J16">
            <v>7404</v>
          </cell>
        </row>
        <row r="18">
          <cell r="A18" t="str">
            <v>1990</v>
          </cell>
          <cell r="C18">
            <v>21753.328000000001</v>
          </cell>
          <cell r="D18">
            <v>1285215.6000000001</v>
          </cell>
          <cell r="E18">
            <v>30</v>
          </cell>
          <cell r="F18">
            <v>21</v>
          </cell>
          <cell r="G18">
            <v>69941</v>
          </cell>
          <cell r="H18">
            <v>605550</v>
          </cell>
          <cell r="I18">
            <v>35.923256543638018</v>
          </cell>
          <cell r="J18">
            <v>4960</v>
          </cell>
        </row>
        <row r="19">
          <cell r="A19" t="str">
            <v>1991</v>
          </cell>
          <cell r="C19">
            <v>22179.595000000001</v>
          </cell>
          <cell r="D19">
            <v>1285215.6000000001</v>
          </cell>
          <cell r="E19">
            <v>30</v>
          </cell>
          <cell r="F19">
            <v>21</v>
          </cell>
          <cell r="G19">
            <v>69941</v>
          </cell>
          <cell r="H19">
            <v>623947</v>
          </cell>
          <cell r="I19">
            <v>35.54724199331033</v>
          </cell>
          <cell r="J19">
            <v>29921</v>
          </cell>
        </row>
        <row r="20">
          <cell r="A20" t="str">
            <v>1992</v>
          </cell>
          <cell r="C20">
            <v>22596.920999999998</v>
          </cell>
          <cell r="D20">
            <v>1285215.6000000001</v>
          </cell>
          <cell r="E20">
            <v>30</v>
          </cell>
          <cell r="F20">
            <v>21</v>
          </cell>
          <cell r="G20">
            <v>69942</v>
          </cell>
          <cell r="H20">
            <v>672957</v>
          </cell>
          <cell r="I20">
            <v>33.57855108127265</v>
          </cell>
          <cell r="J20">
            <v>60891</v>
          </cell>
        </row>
        <row r="21">
          <cell r="A21" t="str">
            <v>1993</v>
          </cell>
          <cell r="C21">
            <v>23009.48</v>
          </cell>
          <cell r="D21">
            <v>1285215.6000000001</v>
          </cell>
          <cell r="E21">
            <v>30</v>
          </cell>
          <cell r="F21">
            <v>21</v>
          </cell>
          <cell r="G21">
            <v>69942</v>
          </cell>
          <cell r="H21">
            <v>707437</v>
          </cell>
          <cell r="I21">
            <v>32.525129446155624</v>
          </cell>
          <cell r="J21">
            <v>47331</v>
          </cell>
        </row>
        <row r="22">
          <cell r="A22" t="str">
            <v>1994</v>
          </cell>
          <cell r="C22">
            <v>23421.416000000001</v>
          </cell>
          <cell r="D22">
            <v>1285215.6000000001</v>
          </cell>
          <cell r="E22">
            <v>30</v>
          </cell>
          <cell r="F22">
            <v>21</v>
          </cell>
          <cell r="G22">
            <v>69942</v>
          </cell>
          <cell r="H22">
            <v>760810</v>
          </cell>
          <cell r="I22">
            <v>30.784842470524836</v>
          </cell>
          <cell r="J22">
            <v>66910</v>
          </cell>
        </row>
        <row r="23">
          <cell r="A23">
            <v>1995</v>
          </cell>
          <cell r="C23">
            <v>23836.866999999998</v>
          </cell>
          <cell r="D23">
            <v>1285215.6000000001</v>
          </cell>
          <cell r="E23">
            <v>30</v>
          </cell>
          <cell r="F23">
            <v>21</v>
          </cell>
          <cell r="G23">
            <v>73439</v>
          </cell>
          <cell r="H23">
            <v>862589</v>
          </cell>
          <cell r="I23">
            <v>27.634095728092984</v>
          </cell>
          <cell r="J23">
            <v>116371</v>
          </cell>
        </row>
        <row r="24">
          <cell r="A24">
            <v>1996</v>
          </cell>
          <cell r="C24">
            <v>24257.670999999998</v>
          </cell>
          <cell r="D24">
            <v>1285215.6000000001</v>
          </cell>
          <cell r="E24">
            <v>32</v>
          </cell>
          <cell r="F24">
            <v>17</v>
          </cell>
          <cell r="G24">
            <v>73766</v>
          </cell>
          <cell r="H24">
            <v>936501</v>
          </cell>
          <cell r="I24">
            <v>25.902450718151929</v>
          </cell>
          <cell r="J24">
            <v>90449</v>
          </cell>
        </row>
        <row r="25">
          <cell r="A25" t="str">
            <v>1997</v>
          </cell>
          <cell r="C25">
            <v>24681.044999999998</v>
          </cell>
          <cell r="D25">
            <v>1285215.6000000001</v>
          </cell>
          <cell r="E25">
            <v>32</v>
          </cell>
          <cell r="F25">
            <v>17</v>
          </cell>
          <cell r="G25">
            <v>75726.429999999993</v>
          </cell>
          <cell r="H25">
            <v>985746</v>
          </cell>
          <cell r="I25">
            <v>25.037935735980668</v>
          </cell>
          <cell r="J25">
            <v>68411</v>
          </cell>
        </row>
        <row r="26">
          <cell r="A26">
            <v>1998</v>
          </cell>
          <cell r="C26">
            <v>25104.276000000002</v>
          </cell>
          <cell r="D26">
            <v>1285215.6000000001</v>
          </cell>
          <cell r="E26">
            <v>32</v>
          </cell>
          <cell r="F26">
            <v>18</v>
          </cell>
          <cell r="G26">
            <v>78112</v>
          </cell>
          <cell r="H26">
            <v>1055745</v>
          </cell>
          <cell r="I26">
            <v>23.778730659392185</v>
          </cell>
          <cell r="J26">
            <v>106137</v>
          </cell>
        </row>
        <row r="27">
          <cell r="A27" t="str">
            <v xml:space="preserve">1999 </v>
          </cell>
          <cell r="C27">
            <v>25524.613000000001</v>
          </cell>
          <cell r="D27">
            <v>1285215.6000000001</v>
          </cell>
          <cell r="E27" t="str">
            <v xml:space="preserve">    64 a/</v>
          </cell>
          <cell r="F27" t="str">
            <v xml:space="preserve">     17 b/</v>
          </cell>
          <cell r="G27">
            <v>78127</v>
          </cell>
          <cell r="H27">
            <v>1114191</v>
          </cell>
          <cell r="I27">
            <v>22.908651209711802</v>
          </cell>
          <cell r="J27">
            <v>86571</v>
          </cell>
        </row>
        <row r="28">
          <cell r="A28">
            <v>2000</v>
          </cell>
          <cell r="C28">
            <v>25939.329000000002</v>
          </cell>
          <cell r="D28">
            <v>1285215.6000000001</v>
          </cell>
          <cell r="E28">
            <v>53</v>
          </cell>
          <cell r="F28">
            <v>17</v>
          </cell>
          <cell r="G28">
            <v>78294</v>
          </cell>
          <cell r="H28">
            <v>1162859</v>
          </cell>
          <cell r="I28">
            <v>22.306512655446621</v>
          </cell>
          <cell r="J28">
            <v>59432</v>
          </cell>
        </row>
        <row r="29">
          <cell r="A29">
            <v>2001</v>
          </cell>
          <cell r="C29">
            <v>26346.84</v>
          </cell>
          <cell r="D29">
            <v>1285215.6000000001</v>
          </cell>
          <cell r="E29">
            <v>52</v>
          </cell>
          <cell r="F29">
            <v>17</v>
          </cell>
          <cell r="G29" t="str">
            <v>...</v>
          </cell>
          <cell r="H29">
            <v>1209006</v>
          </cell>
          <cell r="I29">
            <v>21.792149914888761</v>
          </cell>
          <cell r="J29">
            <v>69234</v>
          </cell>
        </row>
        <row r="30">
          <cell r="A30" t="str">
            <v>2002 P/</v>
          </cell>
          <cell r="B30" t="str">
            <v>P/</v>
          </cell>
          <cell r="C30">
            <v>26748.972000000002</v>
          </cell>
          <cell r="D30">
            <v>1285215.6000000001</v>
          </cell>
          <cell r="E30">
            <v>53</v>
          </cell>
          <cell r="F30">
            <v>17</v>
          </cell>
          <cell r="G30">
            <v>78318.899999999994</v>
          </cell>
          <cell r="H30">
            <v>1342173</v>
          </cell>
          <cell r="I30">
            <v>19.92960072956318</v>
          </cell>
          <cell r="J30">
            <v>63613</v>
          </cell>
        </row>
        <row r="32">
          <cell r="A32" t="str">
            <v>1/ No incluye vehículos menores.</v>
          </cell>
        </row>
        <row r="33">
          <cell r="A33" t="str">
            <v>a/ A partir de 1999 incluye aeropuertos y aeródromos administrados por CORPAC S.A.</v>
          </cell>
        </row>
        <row r="34">
          <cell r="A34" t="str">
            <v xml:space="preserve">b/ Incluye terminales portuarios administrados por la Empresa Nacional de Puertos S.A. - ENAPU S.A.   </v>
          </cell>
        </row>
        <row r="35">
          <cell r="A35" t="str">
            <v>Hab/Veh = Habitantes por vehículo.</v>
          </cell>
        </row>
        <row r="36">
          <cell r="A36" t="str">
            <v>Fuente:   Ministerio de Transportes y Comunicaciones - Oficina General de Métodos y Sistemas.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8">
          <cell r="A8" t="str">
            <v>1979</v>
          </cell>
        </row>
        <row r="9">
          <cell r="A9" t="str">
            <v>1980</v>
          </cell>
        </row>
        <row r="10">
          <cell r="A10" t="str">
            <v>1981</v>
          </cell>
        </row>
        <row r="11">
          <cell r="A11" t="str">
            <v>1982</v>
          </cell>
        </row>
        <row r="12">
          <cell r="A12" t="str">
            <v>1983</v>
          </cell>
        </row>
        <row r="13">
          <cell r="A13" t="str">
            <v>1984</v>
          </cell>
        </row>
        <row r="14">
          <cell r="A14" t="str">
            <v>1985</v>
          </cell>
        </row>
        <row r="15">
          <cell r="A15" t="str">
            <v>1986</v>
          </cell>
        </row>
        <row r="16">
          <cell r="A16" t="str">
            <v>1987</v>
          </cell>
        </row>
        <row r="17">
          <cell r="A17" t="str">
            <v>1988</v>
          </cell>
        </row>
        <row r="18">
          <cell r="A18" t="str">
            <v>1989</v>
          </cell>
        </row>
        <row r="19">
          <cell r="A19" t="str">
            <v>1990</v>
          </cell>
        </row>
        <row r="20">
          <cell r="A20" t="str">
            <v>1991</v>
          </cell>
        </row>
        <row r="21">
          <cell r="A21" t="str">
            <v>1992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P105"/>
  <sheetViews>
    <sheetView showGridLines="0" tabSelected="1" zoomScale="120" zoomScaleNormal="120" zoomScaleSheetLayoutView="160" workbookViewId="0">
      <selection activeCell="K14" sqref="K14"/>
    </sheetView>
  </sheetViews>
  <sheetFormatPr baseColWidth="10" defaultColWidth="7.140625" defaultRowHeight="12.75" x14ac:dyDescent="0.25"/>
  <cols>
    <col min="1" max="1" width="2.140625" style="90" customWidth="1"/>
    <col min="2" max="2" width="12.5703125" style="10" customWidth="1"/>
    <col min="3" max="3" width="26.28515625" style="7" customWidth="1"/>
    <col min="4" max="4" width="8.28515625" style="7" hidden="1" customWidth="1"/>
    <col min="5" max="8" width="8.42578125" style="8" hidden="1" customWidth="1"/>
    <col min="9" max="9" width="8.42578125" style="8" customWidth="1"/>
    <col min="10" max="15" width="8.42578125" style="11" customWidth="1"/>
    <col min="16" max="16384" width="7.140625" style="7"/>
  </cols>
  <sheetData>
    <row r="1" spans="1:15" ht="13.5" x14ac:dyDescent="0.2">
      <c r="A1" s="98" t="s">
        <v>63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</row>
    <row r="2" spans="1:15" ht="8.25" customHeight="1" x14ac:dyDescent="0.2">
      <c r="B2" s="1" t="s">
        <v>93</v>
      </c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pans="1:15" ht="3" customHeight="1" x14ac:dyDescent="0.25">
      <c r="A3" s="95"/>
      <c r="B3" s="97"/>
      <c r="C3" s="2"/>
      <c r="D3" s="2"/>
    </row>
    <row r="4" spans="1:15" ht="30" customHeight="1" x14ac:dyDescent="0.25">
      <c r="B4" s="96" t="s">
        <v>30</v>
      </c>
      <c r="C4" s="65" t="s">
        <v>1</v>
      </c>
      <c r="D4" s="12">
        <v>2004</v>
      </c>
      <c r="E4" s="13">
        <v>2005</v>
      </c>
      <c r="F4" s="13">
        <v>2006</v>
      </c>
      <c r="G4" s="13">
        <v>2007</v>
      </c>
      <c r="H4" s="63">
        <v>2008</v>
      </c>
      <c r="I4" s="63">
        <v>2009</v>
      </c>
      <c r="J4" s="64">
        <v>2010</v>
      </c>
      <c r="K4" s="64">
        <v>2011</v>
      </c>
      <c r="L4" s="64">
        <v>2012</v>
      </c>
      <c r="M4" s="64">
        <v>2013</v>
      </c>
      <c r="N4" s="64">
        <v>2014</v>
      </c>
      <c r="O4" s="64" t="s">
        <v>64</v>
      </c>
    </row>
    <row r="5" spans="1:15" ht="5.25" customHeight="1" x14ac:dyDescent="0.25">
      <c r="C5" s="14"/>
      <c r="D5" s="15"/>
      <c r="E5" s="16"/>
      <c r="F5" s="16"/>
      <c r="G5" s="16"/>
      <c r="H5" s="16"/>
      <c r="I5" s="16"/>
      <c r="J5" s="17"/>
      <c r="K5" s="17"/>
      <c r="L5" s="17"/>
      <c r="M5" s="17"/>
      <c r="N5" s="17"/>
      <c r="O5" s="17"/>
    </row>
    <row r="6" spans="1:15" ht="12.75" customHeight="1" x14ac:dyDescent="0.25">
      <c r="C6" s="14"/>
      <c r="D6" s="18"/>
      <c r="E6" s="18"/>
      <c r="F6" s="18"/>
      <c r="G6" s="18"/>
      <c r="H6" s="18"/>
      <c r="I6" s="69"/>
      <c r="J6" s="69"/>
      <c r="K6" s="69"/>
      <c r="L6" s="69"/>
      <c r="M6" s="69"/>
      <c r="N6" s="69"/>
      <c r="O6" s="69"/>
    </row>
    <row r="7" spans="1:15" ht="11.45" customHeight="1" x14ac:dyDescent="0.25">
      <c r="A7" s="95"/>
      <c r="C7" s="19" t="s">
        <v>51</v>
      </c>
      <c r="D7" s="20">
        <f t="shared" ref="D7:H7" si="0">D10+D12+D21+D35+D8+D39+D33</f>
        <v>2007.646</v>
      </c>
      <c r="E7" s="20">
        <f t="shared" si="0"/>
        <v>1913.646</v>
      </c>
      <c r="F7" s="20">
        <f t="shared" si="0"/>
        <v>1906.6</v>
      </c>
      <c r="G7" s="20">
        <f t="shared" si="0"/>
        <v>1906.6</v>
      </c>
      <c r="H7" s="20">
        <f t="shared" si="0"/>
        <v>1906.6</v>
      </c>
      <c r="I7" s="73">
        <v>1906.646</v>
      </c>
      <c r="J7" s="73">
        <v>1906.646</v>
      </c>
      <c r="K7" s="73">
        <v>1927.546</v>
      </c>
      <c r="L7" s="73">
        <v>1927.5</v>
      </c>
      <c r="M7" s="73">
        <v>1927.5</v>
      </c>
      <c r="N7" s="73">
        <v>1939.6999999999998</v>
      </c>
      <c r="O7" s="73">
        <v>1939.6999999999998</v>
      </c>
    </row>
    <row r="8" spans="1:15" ht="11.45" customHeight="1" x14ac:dyDescent="0.25">
      <c r="B8" s="104" t="s">
        <v>31</v>
      </c>
      <c r="C8" s="21" t="s">
        <v>38</v>
      </c>
      <c r="D8" s="22">
        <f t="shared" ref="D8:O8" si="1">D9</f>
        <v>60</v>
      </c>
      <c r="E8" s="22">
        <f t="shared" si="1"/>
        <v>60</v>
      </c>
      <c r="F8" s="22">
        <f t="shared" si="1"/>
        <v>60</v>
      </c>
      <c r="G8" s="22">
        <f t="shared" si="1"/>
        <v>60</v>
      </c>
      <c r="H8" s="22">
        <f t="shared" si="1"/>
        <v>60</v>
      </c>
      <c r="I8" s="74">
        <f t="shared" si="1"/>
        <v>60</v>
      </c>
      <c r="J8" s="74">
        <f t="shared" si="1"/>
        <v>60</v>
      </c>
      <c r="K8" s="74">
        <f t="shared" si="1"/>
        <v>60</v>
      </c>
      <c r="L8" s="74">
        <f t="shared" si="1"/>
        <v>60</v>
      </c>
      <c r="M8" s="74">
        <f t="shared" si="1"/>
        <v>60</v>
      </c>
      <c r="N8" s="74">
        <f t="shared" si="1"/>
        <v>60</v>
      </c>
      <c r="O8" s="74">
        <f t="shared" si="1"/>
        <v>60</v>
      </c>
    </row>
    <row r="9" spans="1:15" ht="11.45" customHeight="1" x14ac:dyDescent="0.25">
      <c r="B9" s="105"/>
      <c r="C9" s="23" t="s">
        <v>39</v>
      </c>
      <c r="D9" s="24">
        <v>60</v>
      </c>
      <c r="E9" s="24">
        <v>60</v>
      </c>
      <c r="F9" s="24">
        <v>60</v>
      </c>
      <c r="G9" s="24">
        <v>60</v>
      </c>
      <c r="H9" s="24">
        <v>60</v>
      </c>
      <c r="I9" s="75">
        <v>60</v>
      </c>
      <c r="J9" s="75">
        <v>60</v>
      </c>
      <c r="K9" s="75">
        <v>60</v>
      </c>
      <c r="L9" s="75">
        <v>60</v>
      </c>
      <c r="M9" s="75">
        <v>60</v>
      </c>
      <c r="N9" s="75">
        <v>60</v>
      </c>
      <c r="O9" s="75">
        <v>60</v>
      </c>
    </row>
    <row r="10" spans="1:15" ht="11.45" customHeight="1" x14ac:dyDescent="0.25">
      <c r="B10" s="105"/>
      <c r="C10" s="25" t="s">
        <v>3</v>
      </c>
      <c r="D10" s="20">
        <f t="shared" ref="D10:O10" si="2">D11</f>
        <v>128.69999999999999</v>
      </c>
      <c r="E10" s="20">
        <f t="shared" si="2"/>
        <v>128.69999999999999</v>
      </c>
      <c r="F10" s="20">
        <f t="shared" si="2"/>
        <v>128.69999999999999</v>
      </c>
      <c r="G10" s="20">
        <f t="shared" si="2"/>
        <v>128.69999999999999</v>
      </c>
      <c r="H10" s="20">
        <f t="shared" si="2"/>
        <v>128.69999999999999</v>
      </c>
      <c r="I10" s="76">
        <f t="shared" si="2"/>
        <v>128.69999999999999</v>
      </c>
      <c r="J10" s="76">
        <f t="shared" si="2"/>
        <v>128.69999999999999</v>
      </c>
      <c r="K10" s="76">
        <f t="shared" si="2"/>
        <v>128.69999999999999</v>
      </c>
      <c r="L10" s="76">
        <f t="shared" si="2"/>
        <v>128.69999999999999</v>
      </c>
      <c r="M10" s="76">
        <f t="shared" si="2"/>
        <v>128.69999999999999</v>
      </c>
      <c r="N10" s="76">
        <f t="shared" si="2"/>
        <v>128.69999999999999</v>
      </c>
      <c r="O10" s="76">
        <f t="shared" si="2"/>
        <v>128.69999999999999</v>
      </c>
    </row>
    <row r="11" spans="1:15" ht="11.45" customHeight="1" x14ac:dyDescent="0.25">
      <c r="A11" s="95"/>
      <c r="B11" s="106"/>
      <c r="C11" s="26" t="s">
        <v>37</v>
      </c>
      <c r="D11" s="27">
        <v>128.69999999999999</v>
      </c>
      <c r="E11" s="27">
        <v>128.69999999999999</v>
      </c>
      <c r="F11" s="27">
        <v>128.69999999999999</v>
      </c>
      <c r="G11" s="27">
        <v>128.69999999999999</v>
      </c>
      <c r="H11" s="27">
        <v>128.69999999999999</v>
      </c>
      <c r="I11" s="77">
        <v>128.69999999999999</v>
      </c>
      <c r="J11" s="77">
        <v>128.69999999999999</v>
      </c>
      <c r="K11" s="77">
        <v>128.69999999999999</v>
      </c>
      <c r="L11" s="77">
        <v>128.69999999999999</v>
      </c>
      <c r="M11" s="77">
        <v>128.69999999999999</v>
      </c>
      <c r="N11" s="77">
        <v>128.69999999999999</v>
      </c>
      <c r="O11" s="77">
        <v>128.69999999999999</v>
      </c>
    </row>
    <row r="12" spans="1:15" ht="11.45" customHeight="1" x14ac:dyDescent="0.25">
      <c r="B12" s="104" t="s">
        <v>32</v>
      </c>
      <c r="C12" s="21" t="s">
        <v>40</v>
      </c>
      <c r="D12" s="22">
        <f t="shared" ref="D12:H12" si="3">D13+D16+D17+D18+D19+D20</f>
        <v>590.6</v>
      </c>
      <c r="E12" s="22">
        <f t="shared" si="3"/>
        <v>496.6</v>
      </c>
      <c r="F12" s="22">
        <f t="shared" si="3"/>
        <v>489.6</v>
      </c>
      <c r="G12" s="22">
        <f t="shared" si="3"/>
        <v>489.6</v>
      </c>
      <c r="H12" s="22">
        <f t="shared" si="3"/>
        <v>489.6</v>
      </c>
      <c r="I12" s="74">
        <v>489.6</v>
      </c>
      <c r="J12" s="74">
        <v>489.6</v>
      </c>
      <c r="K12" s="74">
        <v>489.6</v>
      </c>
      <c r="L12" s="74">
        <v>489.6</v>
      </c>
      <c r="M12" s="74">
        <v>489.6</v>
      </c>
      <c r="N12" s="74">
        <v>489.6</v>
      </c>
      <c r="O12" s="74">
        <v>489.6</v>
      </c>
    </row>
    <row r="13" spans="1:15" ht="11.45" customHeight="1" x14ac:dyDescent="0.25">
      <c r="B13" s="105"/>
      <c r="C13" s="23" t="s">
        <v>17</v>
      </c>
      <c r="D13" s="28">
        <f t="shared" ref="D13:J13" si="4">D14+D15</f>
        <v>346</v>
      </c>
      <c r="E13" s="28">
        <f t="shared" si="4"/>
        <v>346</v>
      </c>
      <c r="F13" s="28">
        <f t="shared" si="4"/>
        <v>346</v>
      </c>
      <c r="G13" s="28">
        <f t="shared" si="4"/>
        <v>346</v>
      </c>
      <c r="H13" s="28">
        <f t="shared" si="4"/>
        <v>346</v>
      </c>
      <c r="I13" s="78">
        <f t="shared" si="4"/>
        <v>346</v>
      </c>
      <c r="J13" s="78">
        <f t="shared" si="4"/>
        <v>346</v>
      </c>
      <c r="K13" s="75">
        <v>346</v>
      </c>
      <c r="L13" s="75">
        <v>346</v>
      </c>
      <c r="M13" s="75">
        <v>346</v>
      </c>
      <c r="N13" s="75">
        <v>346</v>
      </c>
      <c r="O13" s="75">
        <v>346</v>
      </c>
    </row>
    <row r="14" spans="1:15" ht="11.45" customHeight="1" x14ac:dyDescent="0.25">
      <c r="B14" s="105"/>
      <c r="C14" s="29" t="s">
        <v>41</v>
      </c>
      <c r="D14" s="28">
        <v>222</v>
      </c>
      <c r="E14" s="28">
        <v>222</v>
      </c>
      <c r="F14" s="28">
        <v>222</v>
      </c>
      <c r="G14" s="28">
        <v>222</v>
      </c>
      <c r="H14" s="28">
        <v>222</v>
      </c>
      <c r="I14" s="78">
        <v>222</v>
      </c>
      <c r="J14" s="78">
        <v>222</v>
      </c>
      <c r="K14" s="78">
        <v>222</v>
      </c>
      <c r="L14" s="78">
        <v>222</v>
      </c>
      <c r="M14" s="78">
        <v>222</v>
      </c>
      <c r="N14" s="78">
        <v>222</v>
      </c>
      <c r="O14" s="78">
        <v>222</v>
      </c>
    </row>
    <row r="15" spans="1:15" ht="11.45" customHeight="1" x14ac:dyDescent="0.25">
      <c r="B15" s="105"/>
      <c r="C15" s="29" t="s">
        <v>33</v>
      </c>
      <c r="D15" s="24">
        <v>124</v>
      </c>
      <c r="E15" s="24">
        <v>124</v>
      </c>
      <c r="F15" s="24">
        <v>124</v>
      </c>
      <c r="G15" s="24">
        <v>124</v>
      </c>
      <c r="H15" s="24">
        <v>124</v>
      </c>
      <c r="I15" s="75">
        <v>124</v>
      </c>
      <c r="J15" s="75">
        <v>124</v>
      </c>
      <c r="K15" s="75">
        <v>124</v>
      </c>
      <c r="L15" s="75">
        <v>124</v>
      </c>
      <c r="M15" s="75">
        <v>124</v>
      </c>
      <c r="N15" s="75">
        <v>124</v>
      </c>
      <c r="O15" s="75">
        <v>124</v>
      </c>
    </row>
    <row r="16" spans="1:15" ht="11.45" customHeight="1" x14ac:dyDescent="0.25">
      <c r="B16" s="105"/>
      <c r="C16" s="23" t="s">
        <v>43</v>
      </c>
      <c r="D16" s="24">
        <v>132</v>
      </c>
      <c r="E16" s="24">
        <v>132</v>
      </c>
      <c r="F16" s="24">
        <v>132</v>
      </c>
      <c r="G16" s="24">
        <v>132</v>
      </c>
      <c r="H16" s="24">
        <v>132</v>
      </c>
      <c r="I16" s="75">
        <v>132</v>
      </c>
      <c r="J16" s="75">
        <v>132</v>
      </c>
      <c r="K16" s="75">
        <v>132</v>
      </c>
      <c r="L16" s="75">
        <v>132</v>
      </c>
      <c r="M16" s="75">
        <v>132</v>
      </c>
      <c r="N16" s="75">
        <v>132</v>
      </c>
      <c r="O16" s="75">
        <v>132</v>
      </c>
    </row>
    <row r="17" spans="1:16" ht="11.45" customHeight="1" x14ac:dyDescent="0.25">
      <c r="B17" s="105"/>
      <c r="C17" s="23" t="s">
        <v>42</v>
      </c>
      <c r="D17" s="3">
        <v>0</v>
      </c>
      <c r="E17" s="3">
        <v>0</v>
      </c>
      <c r="F17" s="24">
        <v>11.6</v>
      </c>
      <c r="G17" s="24">
        <v>11.6</v>
      </c>
      <c r="H17" s="24">
        <v>11.6</v>
      </c>
      <c r="I17" s="75">
        <v>11.6</v>
      </c>
      <c r="J17" s="79">
        <v>11.6</v>
      </c>
      <c r="K17" s="79">
        <v>11.6</v>
      </c>
      <c r="L17" s="79">
        <v>11.6</v>
      </c>
      <c r="M17" s="79">
        <v>11.6</v>
      </c>
      <c r="N17" s="79">
        <v>11.6</v>
      </c>
      <c r="O17" s="79">
        <v>11.6</v>
      </c>
    </row>
    <row r="18" spans="1:16" s="33" customFormat="1" ht="11.45" customHeight="1" x14ac:dyDescent="0.25">
      <c r="A18" s="91"/>
      <c r="B18" s="105"/>
      <c r="C18" s="31" t="s">
        <v>52</v>
      </c>
      <c r="D18" s="32">
        <v>18.600000000000001</v>
      </c>
      <c r="E18" s="32">
        <v>18.600000000000001</v>
      </c>
      <c r="F18" s="6">
        <v>0</v>
      </c>
      <c r="G18" s="6">
        <v>0</v>
      </c>
      <c r="H18" s="68">
        <v>0</v>
      </c>
      <c r="I18" s="70" t="s">
        <v>0</v>
      </c>
      <c r="J18" s="70" t="s">
        <v>0</v>
      </c>
      <c r="K18" s="70" t="s">
        <v>0</v>
      </c>
      <c r="L18" s="70" t="s">
        <v>0</v>
      </c>
      <c r="M18" s="70" t="s">
        <v>0</v>
      </c>
      <c r="N18" s="70" t="s">
        <v>0</v>
      </c>
      <c r="O18" s="70" t="s">
        <v>0</v>
      </c>
      <c r="P18" s="34"/>
    </row>
    <row r="19" spans="1:16" s="33" customFormat="1" ht="11.45" customHeight="1" x14ac:dyDescent="0.25">
      <c r="A19" s="91"/>
      <c r="B19" s="105"/>
      <c r="C19" s="31" t="s">
        <v>55</v>
      </c>
      <c r="D19" s="32">
        <v>14</v>
      </c>
      <c r="E19" s="6">
        <v>0</v>
      </c>
      <c r="F19" s="6">
        <v>0</v>
      </c>
      <c r="G19" s="6">
        <v>0</v>
      </c>
      <c r="H19" s="68">
        <v>0</v>
      </c>
      <c r="I19" s="70" t="s">
        <v>0</v>
      </c>
      <c r="J19" s="70" t="s">
        <v>0</v>
      </c>
      <c r="K19" s="70" t="s">
        <v>0</v>
      </c>
      <c r="L19" s="70" t="s">
        <v>0</v>
      </c>
      <c r="M19" s="70" t="s">
        <v>0</v>
      </c>
      <c r="N19" s="70" t="s">
        <v>0</v>
      </c>
      <c r="O19" s="70" t="s">
        <v>0</v>
      </c>
      <c r="P19" s="34"/>
    </row>
    <row r="20" spans="1:16" s="33" customFormat="1" ht="11.45" customHeight="1" x14ac:dyDescent="0.25">
      <c r="A20" s="91"/>
      <c r="B20" s="105"/>
      <c r="C20" s="31" t="s">
        <v>56</v>
      </c>
      <c r="D20" s="32">
        <v>80</v>
      </c>
      <c r="E20" s="6">
        <v>0</v>
      </c>
      <c r="F20" s="6">
        <v>0</v>
      </c>
      <c r="G20" s="6">
        <v>0</v>
      </c>
      <c r="H20" s="68">
        <v>0</v>
      </c>
      <c r="I20" s="70" t="s">
        <v>0</v>
      </c>
      <c r="J20" s="70" t="s">
        <v>0</v>
      </c>
      <c r="K20" s="70" t="s">
        <v>0</v>
      </c>
      <c r="L20" s="70" t="s">
        <v>0</v>
      </c>
      <c r="M20" s="70" t="s">
        <v>0</v>
      </c>
      <c r="N20" s="70" t="s">
        <v>0</v>
      </c>
      <c r="O20" s="70" t="s">
        <v>0</v>
      </c>
      <c r="P20" s="34"/>
    </row>
    <row r="21" spans="1:16" ht="11.45" customHeight="1" x14ac:dyDescent="0.25">
      <c r="B21" s="105"/>
      <c r="C21" s="35" t="s">
        <v>57</v>
      </c>
      <c r="D21" s="36">
        <f t="shared" ref="D21:H21" si="5">D22+D28+D29</f>
        <v>989.69999999999993</v>
      </c>
      <c r="E21" s="36">
        <f t="shared" si="5"/>
        <v>989.69999999999993</v>
      </c>
      <c r="F21" s="36">
        <f t="shared" si="5"/>
        <v>989.69999999999993</v>
      </c>
      <c r="G21" s="36">
        <f t="shared" si="5"/>
        <v>989.69999999999993</v>
      </c>
      <c r="H21" s="36">
        <f t="shared" si="5"/>
        <v>989.69999999999993</v>
      </c>
      <c r="I21" s="80">
        <v>989.69999999999993</v>
      </c>
      <c r="J21" s="80">
        <v>989.69999999999993</v>
      </c>
      <c r="K21" s="80">
        <v>989.69999999999993</v>
      </c>
      <c r="L21" s="80">
        <v>989.69999999999993</v>
      </c>
      <c r="M21" s="80">
        <v>989.69999999999993</v>
      </c>
      <c r="N21" s="80">
        <v>989.69999999999993</v>
      </c>
      <c r="O21" s="80">
        <v>989.69999999999993</v>
      </c>
    </row>
    <row r="22" spans="1:16" ht="11.45" customHeight="1" x14ac:dyDescent="0.25">
      <c r="B22" s="105"/>
      <c r="C22" s="37" t="s">
        <v>4</v>
      </c>
      <c r="D22" s="28">
        <f t="shared" ref="D22:N22" si="6">D23+D24+D25+D26+D27</f>
        <v>854.99999999999989</v>
      </c>
      <c r="E22" s="28">
        <f t="shared" si="6"/>
        <v>854.99999999999989</v>
      </c>
      <c r="F22" s="28">
        <f t="shared" si="6"/>
        <v>854.99999999999989</v>
      </c>
      <c r="G22" s="28">
        <f t="shared" si="6"/>
        <v>854.99999999999989</v>
      </c>
      <c r="H22" s="28">
        <f t="shared" si="6"/>
        <v>854.99999999999989</v>
      </c>
      <c r="I22" s="78">
        <f t="shared" si="6"/>
        <v>854.99999999999989</v>
      </c>
      <c r="J22" s="78">
        <f t="shared" si="6"/>
        <v>854.99999999999989</v>
      </c>
      <c r="K22" s="78">
        <f t="shared" si="6"/>
        <v>854.99999999999989</v>
      </c>
      <c r="L22" s="78">
        <f t="shared" si="6"/>
        <v>854.99999999999989</v>
      </c>
      <c r="M22" s="78">
        <f t="shared" si="6"/>
        <v>854.99999999999989</v>
      </c>
      <c r="N22" s="78">
        <f t="shared" si="6"/>
        <v>854.99999999999989</v>
      </c>
      <c r="O22" s="78">
        <f t="shared" ref="O22" si="7">O23+O24+O25+O26+O27</f>
        <v>854.99999999999989</v>
      </c>
    </row>
    <row r="23" spans="1:16" ht="11.45" customHeight="1" x14ac:dyDescent="0.25">
      <c r="B23" s="105"/>
      <c r="C23" s="38" t="s">
        <v>18</v>
      </c>
      <c r="D23" s="30">
        <v>147.5</v>
      </c>
      <c r="E23" s="30">
        <v>147.5</v>
      </c>
      <c r="F23" s="30">
        <v>147.5</v>
      </c>
      <c r="G23" s="30">
        <v>147.5</v>
      </c>
      <c r="H23" s="30">
        <v>147.5</v>
      </c>
      <c r="I23" s="79">
        <v>147.5</v>
      </c>
      <c r="J23" s="79">
        <v>147.5</v>
      </c>
      <c r="K23" s="79">
        <v>147.5</v>
      </c>
      <c r="L23" s="75">
        <v>147.5</v>
      </c>
      <c r="M23" s="75">
        <v>147.5</v>
      </c>
      <c r="N23" s="75">
        <v>147.5</v>
      </c>
      <c r="O23" s="75">
        <v>147.5</v>
      </c>
    </row>
    <row r="24" spans="1:16" ht="11.45" customHeight="1" x14ac:dyDescent="0.25">
      <c r="B24" s="105"/>
      <c r="C24" s="38" t="s">
        <v>19</v>
      </c>
      <c r="D24" s="30">
        <v>304</v>
      </c>
      <c r="E24" s="30">
        <v>304</v>
      </c>
      <c r="F24" s="30">
        <v>304</v>
      </c>
      <c r="G24" s="30">
        <v>304</v>
      </c>
      <c r="H24" s="30">
        <v>304</v>
      </c>
      <c r="I24" s="79">
        <v>304</v>
      </c>
      <c r="J24" s="79">
        <v>304</v>
      </c>
      <c r="K24" s="79">
        <v>304</v>
      </c>
      <c r="L24" s="75">
        <v>304</v>
      </c>
      <c r="M24" s="75">
        <v>304</v>
      </c>
      <c r="N24" s="75">
        <v>304</v>
      </c>
      <c r="O24" s="75">
        <v>304</v>
      </c>
    </row>
    <row r="25" spans="1:16" ht="11.45" customHeight="1" x14ac:dyDescent="0.25">
      <c r="B25" s="105"/>
      <c r="C25" s="38" t="s">
        <v>20</v>
      </c>
      <c r="D25" s="30">
        <v>47.7</v>
      </c>
      <c r="E25" s="30">
        <v>47.7</v>
      </c>
      <c r="F25" s="30">
        <v>47.7</v>
      </c>
      <c r="G25" s="30">
        <v>47.7</v>
      </c>
      <c r="H25" s="30">
        <v>47.7</v>
      </c>
      <c r="I25" s="79">
        <v>47.7</v>
      </c>
      <c r="J25" s="79">
        <v>47.7</v>
      </c>
      <c r="K25" s="79">
        <v>47.7</v>
      </c>
      <c r="L25" s="75">
        <v>47.7</v>
      </c>
      <c r="M25" s="75">
        <v>47.7</v>
      </c>
      <c r="N25" s="75">
        <v>47.7</v>
      </c>
      <c r="O25" s="75">
        <v>47.7</v>
      </c>
    </row>
    <row r="26" spans="1:16" ht="11.45" customHeight="1" x14ac:dyDescent="0.25">
      <c r="B26" s="105"/>
      <c r="C26" s="38" t="s">
        <v>21</v>
      </c>
      <c r="D26" s="24">
        <v>337.9</v>
      </c>
      <c r="E26" s="24">
        <v>337.9</v>
      </c>
      <c r="F26" s="24">
        <v>337.9</v>
      </c>
      <c r="G26" s="24">
        <v>337.9</v>
      </c>
      <c r="H26" s="24">
        <v>337.9</v>
      </c>
      <c r="I26" s="75">
        <v>337.9</v>
      </c>
      <c r="J26" s="75">
        <v>337.9</v>
      </c>
      <c r="K26" s="75">
        <v>337.9</v>
      </c>
      <c r="L26" s="75">
        <v>337.9</v>
      </c>
      <c r="M26" s="75">
        <v>337.9</v>
      </c>
      <c r="N26" s="75">
        <v>337.9</v>
      </c>
      <c r="O26" s="75">
        <v>337.9</v>
      </c>
    </row>
    <row r="27" spans="1:16" ht="11.45" customHeight="1" x14ac:dyDescent="0.25">
      <c r="B27" s="105"/>
      <c r="C27" s="38" t="s">
        <v>58</v>
      </c>
      <c r="D27" s="24">
        <v>17.899999999999999</v>
      </c>
      <c r="E27" s="24">
        <v>17.899999999999999</v>
      </c>
      <c r="F27" s="24">
        <v>17.899999999999999</v>
      </c>
      <c r="G27" s="24">
        <v>17.899999999999999</v>
      </c>
      <c r="H27" s="24">
        <v>17.899999999999999</v>
      </c>
      <c r="I27" s="75">
        <v>17.899999999999999</v>
      </c>
      <c r="J27" s="75">
        <v>17.899999999999999</v>
      </c>
      <c r="K27" s="75">
        <v>17.899999999999999</v>
      </c>
      <c r="L27" s="75">
        <v>17.899999999999999</v>
      </c>
      <c r="M27" s="75">
        <v>17.899999999999999</v>
      </c>
      <c r="N27" s="75">
        <v>17.899999999999999</v>
      </c>
      <c r="O27" s="75">
        <v>17.899999999999999</v>
      </c>
    </row>
    <row r="28" spans="1:16" ht="11.45" customHeight="1" x14ac:dyDescent="0.25">
      <c r="B28" s="105"/>
      <c r="C28" s="39" t="s">
        <v>59</v>
      </c>
      <c r="D28" s="24">
        <v>121.7</v>
      </c>
      <c r="E28" s="24">
        <v>121.7</v>
      </c>
      <c r="F28" s="24">
        <v>121.7</v>
      </c>
      <c r="G28" s="24">
        <v>121.7</v>
      </c>
      <c r="H28" s="24">
        <v>121.7</v>
      </c>
      <c r="I28" s="75">
        <v>121.7</v>
      </c>
      <c r="J28" s="75">
        <v>121.7</v>
      </c>
      <c r="K28" s="75">
        <v>121.7</v>
      </c>
      <c r="L28" s="75">
        <v>121.7</v>
      </c>
      <c r="M28" s="75">
        <v>121.7</v>
      </c>
      <c r="N28" s="75">
        <v>121.7</v>
      </c>
      <c r="O28" s="75">
        <v>121.7</v>
      </c>
    </row>
    <row r="29" spans="1:16" ht="11.45" customHeight="1" x14ac:dyDescent="0.25">
      <c r="B29" s="105"/>
      <c r="C29" s="37" t="s">
        <v>60</v>
      </c>
      <c r="D29" s="24">
        <v>13</v>
      </c>
      <c r="E29" s="24">
        <v>13</v>
      </c>
      <c r="F29" s="24">
        <v>13</v>
      </c>
      <c r="G29" s="24">
        <v>13</v>
      </c>
      <c r="H29" s="24">
        <v>13</v>
      </c>
      <c r="I29" s="75">
        <v>13</v>
      </c>
      <c r="J29" s="75">
        <v>13</v>
      </c>
      <c r="K29" s="75">
        <v>13</v>
      </c>
      <c r="L29" s="75">
        <v>13</v>
      </c>
      <c r="M29" s="75">
        <v>13</v>
      </c>
      <c r="N29" s="75">
        <v>13</v>
      </c>
      <c r="O29" s="75">
        <v>13</v>
      </c>
    </row>
    <row r="30" spans="1:16" ht="11.45" customHeight="1" x14ac:dyDescent="0.25">
      <c r="B30" s="105"/>
      <c r="C30" s="40" t="s">
        <v>22</v>
      </c>
      <c r="D30" s="3">
        <v>0</v>
      </c>
      <c r="E30" s="3">
        <v>0</v>
      </c>
      <c r="F30" s="3">
        <v>0</v>
      </c>
      <c r="G30" s="3">
        <v>0</v>
      </c>
      <c r="H30" s="66">
        <v>0</v>
      </c>
      <c r="I30" s="71" t="s">
        <v>0</v>
      </c>
      <c r="J30" s="71" t="s">
        <v>0</v>
      </c>
      <c r="K30" s="76">
        <f>SUM(K31:K32)</f>
        <v>20.9</v>
      </c>
      <c r="L30" s="76">
        <f>SUM(L31:L32)</f>
        <v>20.9</v>
      </c>
      <c r="M30" s="76">
        <f>SUM(M31:M32)</f>
        <v>20.9</v>
      </c>
      <c r="N30" s="76">
        <f>SUM(N31:N32)</f>
        <v>33.099999999999994</v>
      </c>
      <c r="O30" s="76">
        <f>SUM(O31:O32)</f>
        <v>33.099999999999994</v>
      </c>
    </row>
    <row r="31" spans="1:16" ht="11.45" customHeight="1" x14ac:dyDescent="0.25">
      <c r="B31" s="105"/>
      <c r="C31" s="23" t="s">
        <v>61</v>
      </c>
      <c r="D31" s="3">
        <v>0</v>
      </c>
      <c r="E31" s="3">
        <v>0</v>
      </c>
      <c r="F31" s="3">
        <v>0</v>
      </c>
      <c r="G31" s="3">
        <v>0</v>
      </c>
      <c r="H31" s="66">
        <v>0</v>
      </c>
      <c r="I31" s="71" t="s">
        <v>0</v>
      </c>
      <c r="J31" s="71" t="s">
        <v>0</v>
      </c>
      <c r="K31" s="81">
        <v>20.9</v>
      </c>
      <c r="L31" s="81">
        <v>20.9</v>
      </c>
      <c r="M31" s="81">
        <v>20.9</v>
      </c>
      <c r="N31" s="81">
        <v>20.9</v>
      </c>
      <c r="O31" s="81">
        <v>20.9</v>
      </c>
    </row>
    <row r="32" spans="1:16" ht="11.45" customHeight="1" x14ac:dyDescent="0.25">
      <c r="A32" s="95"/>
      <c r="B32" s="106"/>
      <c r="C32" s="26" t="s">
        <v>62</v>
      </c>
      <c r="D32" s="4">
        <v>0</v>
      </c>
      <c r="E32" s="5">
        <v>0</v>
      </c>
      <c r="F32" s="5">
        <v>0</v>
      </c>
      <c r="G32" s="5">
        <v>0</v>
      </c>
      <c r="H32" s="67">
        <v>0</v>
      </c>
      <c r="I32" s="72" t="s">
        <v>0</v>
      </c>
      <c r="J32" s="72" t="s">
        <v>0</v>
      </c>
      <c r="K32" s="72" t="s">
        <v>0</v>
      </c>
      <c r="L32" s="72" t="s">
        <v>0</v>
      </c>
      <c r="M32" s="72" t="s">
        <v>0</v>
      </c>
      <c r="N32" s="82">
        <v>12.2</v>
      </c>
      <c r="O32" s="82">
        <v>12.2</v>
      </c>
    </row>
    <row r="33" spans="1:16" ht="11.45" customHeight="1" x14ac:dyDescent="0.25">
      <c r="B33" s="107" t="s">
        <v>36</v>
      </c>
      <c r="C33" s="40" t="s">
        <v>45</v>
      </c>
      <c r="D33" s="20">
        <f t="shared" ref="D33:O33" si="8">D34</f>
        <v>13.646000000000001</v>
      </c>
      <c r="E33" s="20">
        <f t="shared" si="8"/>
        <v>13.646000000000001</v>
      </c>
      <c r="F33" s="20">
        <f t="shared" si="8"/>
        <v>13.6</v>
      </c>
      <c r="G33" s="20">
        <f t="shared" si="8"/>
        <v>13.6</v>
      </c>
      <c r="H33" s="20">
        <f t="shared" si="8"/>
        <v>13.6</v>
      </c>
      <c r="I33" s="76">
        <f t="shared" si="8"/>
        <v>13.646000000000001</v>
      </c>
      <c r="J33" s="76">
        <f t="shared" si="8"/>
        <v>13.646000000000001</v>
      </c>
      <c r="K33" s="76">
        <f t="shared" si="8"/>
        <v>13.646000000000001</v>
      </c>
      <c r="L33" s="76">
        <f t="shared" si="8"/>
        <v>13.6</v>
      </c>
      <c r="M33" s="76">
        <f t="shared" si="8"/>
        <v>13.6</v>
      </c>
      <c r="N33" s="76">
        <f t="shared" si="8"/>
        <v>13.6</v>
      </c>
      <c r="O33" s="76">
        <f t="shared" si="8"/>
        <v>13.6</v>
      </c>
    </row>
    <row r="34" spans="1:16" ht="11.45" customHeight="1" x14ac:dyDescent="0.25">
      <c r="B34" s="108"/>
      <c r="C34" s="23" t="s">
        <v>25</v>
      </c>
      <c r="D34" s="24">
        <v>13.646000000000001</v>
      </c>
      <c r="E34" s="24">
        <v>13.646000000000001</v>
      </c>
      <c r="F34" s="24">
        <v>13.6</v>
      </c>
      <c r="G34" s="24">
        <v>13.6</v>
      </c>
      <c r="H34" s="24">
        <v>13.6</v>
      </c>
      <c r="I34" s="75">
        <v>13.646000000000001</v>
      </c>
      <c r="J34" s="75">
        <v>13.646000000000001</v>
      </c>
      <c r="K34" s="75">
        <v>13.646000000000001</v>
      </c>
      <c r="L34" s="75">
        <v>13.6</v>
      </c>
      <c r="M34" s="75">
        <v>13.6</v>
      </c>
      <c r="N34" s="75">
        <v>13.6</v>
      </c>
      <c r="O34" s="75">
        <v>13.6</v>
      </c>
    </row>
    <row r="35" spans="1:16" ht="11.45" customHeight="1" x14ac:dyDescent="0.25">
      <c r="B35" s="108"/>
      <c r="C35" s="25" t="s">
        <v>2</v>
      </c>
      <c r="D35" s="20">
        <f t="shared" ref="D35:O35" si="9">D36</f>
        <v>217.7</v>
      </c>
      <c r="E35" s="20">
        <f t="shared" si="9"/>
        <v>217.7</v>
      </c>
      <c r="F35" s="20">
        <f t="shared" si="9"/>
        <v>217.7</v>
      </c>
      <c r="G35" s="20">
        <f t="shared" si="9"/>
        <v>217.7</v>
      </c>
      <c r="H35" s="20">
        <f t="shared" si="9"/>
        <v>217.7</v>
      </c>
      <c r="I35" s="76">
        <f t="shared" si="9"/>
        <v>217.7</v>
      </c>
      <c r="J35" s="76">
        <f t="shared" si="9"/>
        <v>217.7</v>
      </c>
      <c r="K35" s="76">
        <f t="shared" si="9"/>
        <v>217.7</v>
      </c>
      <c r="L35" s="76">
        <f t="shared" si="9"/>
        <v>217.7</v>
      </c>
      <c r="M35" s="76">
        <f t="shared" si="9"/>
        <v>217.7</v>
      </c>
      <c r="N35" s="76">
        <f t="shared" si="9"/>
        <v>217.7</v>
      </c>
      <c r="O35" s="76">
        <f t="shared" si="9"/>
        <v>217.7</v>
      </c>
    </row>
    <row r="36" spans="1:16" ht="11.45" customHeight="1" x14ac:dyDescent="0.25">
      <c r="B36" s="108"/>
      <c r="C36" s="23" t="s">
        <v>5</v>
      </c>
      <c r="D36" s="30">
        <f t="shared" ref="D36:N36" si="10">D37+D38</f>
        <v>217.7</v>
      </c>
      <c r="E36" s="30">
        <f t="shared" si="10"/>
        <v>217.7</v>
      </c>
      <c r="F36" s="30">
        <f t="shared" si="10"/>
        <v>217.7</v>
      </c>
      <c r="G36" s="30">
        <f t="shared" si="10"/>
        <v>217.7</v>
      </c>
      <c r="H36" s="30">
        <f t="shared" si="10"/>
        <v>217.7</v>
      </c>
      <c r="I36" s="79">
        <f t="shared" si="10"/>
        <v>217.7</v>
      </c>
      <c r="J36" s="79">
        <f t="shared" si="10"/>
        <v>217.7</v>
      </c>
      <c r="K36" s="79">
        <f t="shared" si="10"/>
        <v>217.7</v>
      </c>
      <c r="L36" s="79">
        <f t="shared" si="10"/>
        <v>217.7</v>
      </c>
      <c r="M36" s="79">
        <f t="shared" si="10"/>
        <v>217.7</v>
      </c>
      <c r="N36" s="79">
        <f t="shared" si="10"/>
        <v>217.7</v>
      </c>
      <c r="O36" s="79">
        <f t="shared" ref="O36" si="11">O37+O38</f>
        <v>217.7</v>
      </c>
    </row>
    <row r="37" spans="1:16" ht="11.45" customHeight="1" x14ac:dyDescent="0.25">
      <c r="B37" s="108"/>
      <c r="C37" s="29" t="s">
        <v>34</v>
      </c>
      <c r="D37" s="30">
        <v>186</v>
      </c>
      <c r="E37" s="30">
        <v>186</v>
      </c>
      <c r="F37" s="30">
        <v>186</v>
      </c>
      <c r="G37" s="30">
        <v>186</v>
      </c>
      <c r="H37" s="30">
        <v>186</v>
      </c>
      <c r="I37" s="79">
        <v>186</v>
      </c>
      <c r="J37" s="79">
        <v>186</v>
      </c>
      <c r="K37" s="79">
        <v>186</v>
      </c>
      <c r="L37" s="79">
        <v>186</v>
      </c>
      <c r="M37" s="79">
        <v>186</v>
      </c>
      <c r="N37" s="79">
        <v>186</v>
      </c>
      <c r="O37" s="79">
        <v>186</v>
      </c>
    </row>
    <row r="38" spans="1:16" ht="9.75" customHeight="1" x14ac:dyDescent="0.25">
      <c r="B38" s="108"/>
      <c r="C38" s="29" t="s">
        <v>49</v>
      </c>
      <c r="D38" s="30">
        <v>31.7</v>
      </c>
      <c r="E38" s="30">
        <v>31.7</v>
      </c>
      <c r="F38" s="30">
        <v>31.7</v>
      </c>
      <c r="G38" s="30">
        <v>31.7</v>
      </c>
      <c r="H38" s="30">
        <v>31.7</v>
      </c>
      <c r="I38" s="79">
        <v>31.7</v>
      </c>
      <c r="J38" s="79">
        <v>31.7</v>
      </c>
      <c r="K38" s="79">
        <v>31.7</v>
      </c>
      <c r="L38" s="79">
        <v>31.7</v>
      </c>
      <c r="M38" s="79">
        <v>31.7</v>
      </c>
      <c r="N38" s="79">
        <v>31.7</v>
      </c>
      <c r="O38" s="79">
        <v>31.7</v>
      </c>
    </row>
    <row r="39" spans="1:16" ht="12" customHeight="1" x14ac:dyDescent="0.25">
      <c r="B39" s="108"/>
      <c r="C39" s="40" t="s">
        <v>46</v>
      </c>
      <c r="D39" s="17">
        <f t="shared" ref="D39:O39" si="12">D40</f>
        <v>7.3</v>
      </c>
      <c r="E39" s="17">
        <f t="shared" si="12"/>
        <v>7.3</v>
      </c>
      <c r="F39" s="17">
        <f t="shared" si="12"/>
        <v>7.3</v>
      </c>
      <c r="G39" s="17">
        <f t="shared" si="12"/>
        <v>7.3</v>
      </c>
      <c r="H39" s="17">
        <f t="shared" si="12"/>
        <v>7.3</v>
      </c>
      <c r="I39" s="83">
        <f t="shared" si="12"/>
        <v>7.3</v>
      </c>
      <c r="J39" s="83">
        <f t="shared" si="12"/>
        <v>7.3</v>
      </c>
      <c r="K39" s="83">
        <f t="shared" si="12"/>
        <v>7.3</v>
      </c>
      <c r="L39" s="83">
        <f t="shared" si="12"/>
        <v>7.3</v>
      </c>
      <c r="M39" s="83">
        <f t="shared" si="12"/>
        <v>7.3</v>
      </c>
      <c r="N39" s="83">
        <f t="shared" si="12"/>
        <v>7.3</v>
      </c>
      <c r="O39" s="83">
        <f t="shared" si="12"/>
        <v>7.3</v>
      </c>
    </row>
    <row r="40" spans="1:16" ht="9.75" customHeight="1" x14ac:dyDescent="0.25">
      <c r="B40" s="108"/>
      <c r="C40" s="23" t="s">
        <v>35</v>
      </c>
      <c r="D40" s="41">
        <v>7.3</v>
      </c>
      <c r="E40" s="41">
        <v>7.3</v>
      </c>
      <c r="F40" s="41">
        <v>7.3</v>
      </c>
      <c r="G40" s="41">
        <v>7.3</v>
      </c>
      <c r="H40" s="41">
        <v>7.3</v>
      </c>
      <c r="I40" s="81">
        <v>7.3</v>
      </c>
      <c r="J40" s="81">
        <v>7.3</v>
      </c>
      <c r="K40" s="81">
        <v>7.3</v>
      </c>
      <c r="L40" s="81">
        <v>7.3</v>
      </c>
      <c r="M40" s="81">
        <v>7.3</v>
      </c>
      <c r="N40" s="81">
        <v>7.3</v>
      </c>
      <c r="O40" s="81">
        <v>7.3</v>
      </c>
    </row>
    <row r="41" spans="1:16" ht="11.25" customHeight="1" x14ac:dyDescent="0.2">
      <c r="A41" s="95"/>
      <c r="B41" s="109"/>
      <c r="C41" s="42"/>
      <c r="D41" s="43"/>
      <c r="E41" s="44"/>
      <c r="F41" s="44"/>
      <c r="G41" s="44"/>
      <c r="H41" s="44"/>
      <c r="I41" s="44"/>
      <c r="J41" s="45"/>
      <c r="K41" s="45"/>
      <c r="L41" s="45"/>
      <c r="M41" s="45"/>
      <c r="N41" s="45"/>
      <c r="O41" s="45"/>
    </row>
    <row r="42" spans="1:16" ht="12.75" customHeight="1" x14ac:dyDescent="0.25">
      <c r="A42" s="111" t="s">
        <v>91</v>
      </c>
      <c r="B42" s="111"/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</row>
    <row r="43" spans="1:16" s="86" customFormat="1" ht="9.9499999999999993" customHeight="1" x14ac:dyDescent="0.25">
      <c r="A43" s="93" t="s">
        <v>65</v>
      </c>
      <c r="B43" s="46" t="s">
        <v>77</v>
      </c>
      <c r="C43" s="46"/>
      <c r="D43" s="46"/>
      <c r="E43" s="84"/>
      <c r="F43" s="84"/>
      <c r="G43" s="84"/>
      <c r="H43" s="84"/>
      <c r="I43" s="84"/>
      <c r="J43" s="85"/>
      <c r="K43" s="85"/>
      <c r="L43" s="85"/>
      <c r="M43" s="85"/>
      <c r="N43" s="85"/>
      <c r="O43" s="85"/>
    </row>
    <row r="44" spans="1:16" ht="12.6" customHeight="1" x14ac:dyDescent="0.2">
      <c r="A44" s="94" t="s">
        <v>66</v>
      </c>
      <c r="B44" s="110" t="s">
        <v>78</v>
      </c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</row>
    <row r="45" spans="1:16" ht="12.6" customHeight="1" x14ac:dyDescent="0.2">
      <c r="B45" s="103" t="s">
        <v>89</v>
      </c>
      <c r="C45" s="103"/>
      <c r="D45" s="103"/>
      <c r="E45" s="103"/>
      <c r="F45" s="103"/>
      <c r="G45" s="103"/>
      <c r="H45" s="103"/>
      <c r="I45" s="103"/>
      <c r="J45" s="103"/>
      <c r="K45" s="103"/>
      <c r="L45" s="103"/>
      <c r="M45" s="103"/>
      <c r="N45" s="103"/>
      <c r="O45" s="103"/>
      <c r="P45" s="103"/>
    </row>
    <row r="46" spans="1:16" ht="12.6" customHeight="1" x14ac:dyDescent="0.2">
      <c r="B46" s="103" t="s">
        <v>90</v>
      </c>
      <c r="C46" s="103"/>
      <c r="D46" s="103"/>
      <c r="E46" s="103"/>
      <c r="F46" s="103"/>
      <c r="G46" s="103"/>
      <c r="H46" s="103"/>
      <c r="I46" s="103"/>
      <c r="J46" s="103"/>
      <c r="K46" s="103"/>
      <c r="L46" s="103"/>
      <c r="M46" s="103"/>
      <c r="N46" s="103"/>
      <c r="O46" s="103"/>
      <c r="P46" s="103"/>
    </row>
    <row r="47" spans="1:16" s="86" customFormat="1" ht="12.6" customHeight="1" x14ac:dyDescent="0.2">
      <c r="A47" s="94" t="s">
        <v>67</v>
      </c>
      <c r="B47" s="103" t="s">
        <v>79</v>
      </c>
      <c r="C47" s="103" t="s">
        <v>50</v>
      </c>
      <c r="D47" s="103"/>
      <c r="E47" s="103"/>
      <c r="F47" s="103"/>
      <c r="G47" s="103"/>
      <c r="H47" s="103"/>
      <c r="I47" s="103"/>
      <c r="J47" s="103"/>
      <c r="K47" s="103"/>
      <c r="L47" s="103"/>
      <c r="M47" s="103"/>
      <c r="N47" s="103"/>
    </row>
    <row r="48" spans="1:16" ht="12.6" customHeight="1" x14ac:dyDescent="0.2">
      <c r="B48" s="103" t="s">
        <v>92</v>
      </c>
      <c r="C48" s="103"/>
      <c r="D48" s="103"/>
      <c r="E48" s="103"/>
      <c r="F48" s="103"/>
      <c r="G48" s="103"/>
      <c r="H48" s="103"/>
      <c r="I48" s="103"/>
      <c r="J48" s="103"/>
      <c r="K48" s="103"/>
      <c r="L48" s="103"/>
      <c r="M48" s="103"/>
      <c r="N48" s="103"/>
      <c r="O48" s="103"/>
      <c r="P48" s="103"/>
    </row>
    <row r="49" spans="1:15" s="86" customFormat="1" ht="10.9" customHeight="1" x14ac:dyDescent="0.25">
      <c r="A49" s="90" t="s">
        <v>68</v>
      </c>
      <c r="B49" s="99" t="s">
        <v>80</v>
      </c>
      <c r="C49" s="99"/>
      <c r="D49" s="99"/>
      <c r="E49" s="100"/>
      <c r="F49" s="100"/>
      <c r="G49" s="100"/>
      <c r="H49" s="100"/>
      <c r="I49" s="100"/>
      <c r="J49" s="100"/>
      <c r="K49" s="100"/>
      <c r="L49" s="100"/>
      <c r="M49" s="87"/>
      <c r="N49" s="87"/>
      <c r="O49" s="87"/>
    </row>
    <row r="50" spans="1:15" s="86" customFormat="1" ht="10.15" customHeight="1" x14ac:dyDescent="0.25">
      <c r="A50" s="90" t="s">
        <v>69</v>
      </c>
      <c r="B50" s="99" t="s">
        <v>81</v>
      </c>
      <c r="C50" s="99"/>
      <c r="D50" s="99"/>
      <c r="E50" s="100"/>
      <c r="F50" s="100"/>
      <c r="G50" s="100"/>
      <c r="H50" s="100"/>
      <c r="I50" s="100"/>
      <c r="J50" s="100"/>
      <c r="K50" s="100"/>
      <c r="L50" s="100"/>
      <c r="M50" s="87"/>
      <c r="N50" s="87"/>
      <c r="O50" s="87"/>
    </row>
    <row r="51" spans="1:15" s="89" customFormat="1" ht="9.9499999999999993" customHeight="1" x14ac:dyDescent="0.25">
      <c r="A51" s="90" t="s">
        <v>70</v>
      </c>
      <c r="B51" s="99" t="s">
        <v>82</v>
      </c>
      <c r="C51" s="101"/>
      <c r="D51" s="101"/>
      <c r="E51" s="102"/>
      <c r="F51" s="102"/>
      <c r="G51" s="102"/>
      <c r="H51" s="102"/>
      <c r="I51" s="102"/>
      <c r="J51" s="102"/>
      <c r="K51" s="102"/>
      <c r="L51" s="102"/>
      <c r="M51" s="88"/>
      <c r="N51" s="88"/>
      <c r="O51" s="88"/>
    </row>
    <row r="52" spans="1:15" s="89" customFormat="1" ht="9.9499999999999993" hidden="1" customHeight="1" x14ac:dyDescent="0.25">
      <c r="A52" s="90" t="s">
        <v>68</v>
      </c>
      <c r="B52" s="99"/>
      <c r="C52" s="101"/>
      <c r="D52" s="101"/>
      <c r="E52" s="102"/>
      <c r="F52" s="102"/>
      <c r="G52" s="102"/>
      <c r="H52" s="102"/>
      <c r="I52" s="102"/>
      <c r="J52" s="102"/>
      <c r="K52" s="102"/>
      <c r="L52" s="102"/>
      <c r="M52" s="88"/>
      <c r="N52" s="88"/>
      <c r="O52" s="88"/>
    </row>
    <row r="53" spans="1:15" s="89" customFormat="1" ht="9.9499999999999993" customHeight="1" x14ac:dyDescent="0.25">
      <c r="A53" s="90" t="s">
        <v>71</v>
      </c>
      <c r="B53" s="99" t="s">
        <v>83</v>
      </c>
      <c r="C53" s="101"/>
      <c r="D53" s="101"/>
      <c r="E53" s="102"/>
      <c r="F53" s="102"/>
      <c r="G53" s="102"/>
      <c r="H53" s="102"/>
      <c r="I53" s="102"/>
      <c r="J53" s="102"/>
      <c r="K53" s="102"/>
      <c r="L53" s="102"/>
      <c r="M53" s="88"/>
      <c r="N53" s="88"/>
      <c r="O53" s="88"/>
    </row>
    <row r="54" spans="1:15" s="86" customFormat="1" ht="9.9499999999999993" customHeight="1" x14ac:dyDescent="0.25">
      <c r="A54" s="90" t="s">
        <v>72</v>
      </c>
      <c r="B54" s="99" t="s">
        <v>84</v>
      </c>
      <c r="C54" s="99"/>
      <c r="D54" s="99"/>
      <c r="E54" s="100"/>
      <c r="F54" s="100"/>
      <c r="G54" s="100"/>
      <c r="H54" s="100"/>
      <c r="I54" s="100"/>
      <c r="J54" s="100"/>
      <c r="K54" s="100"/>
      <c r="L54" s="100"/>
      <c r="M54" s="87"/>
      <c r="N54" s="87"/>
      <c r="O54" s="87"/>
    </row>
    <row r="55" spans="1:15" s="86" customFormat="1" ht="9.9499999999999993" customHeight="1" x14ac:dyDescent="0.25">
      <c r="A55" s="90" t="s">
        <v>73</v>
      </c>
      <c r="B55" s="99" t="s">
        <v>85</v>
      </c>
      <c r="C55" s="99"/>
      <c r="D55" s="99"/>
      <c r="E55" s="100"/>
      <c r="F55" s="100"/>
      <c r="G55" s="100"/>
      <c r="H55" s="100"/>
      <c r="I55" s="100"/>
      <c r="J55" s="100"/>
      <c r="K55" s="100"/>
      <c r="L55" s="100"/>
      <c r="M55" s="87"/>
      <c r="N55" s="87"/>
      <c r="O55" s="87"/>
    </row>
    <row r="56" spans="1:15" s="86" customFormat="1" ht="9.9499999999999993" customHeight="1" x14ac:dyDescent="0.25">
      <c r="A56" s="7" t="s">
        <v>74</v>
      </c>
      <c r="B56" s="99" t="s">
        <v>86</v>
      </c>
      <c r="C56" s="99"/>
      <c r="D56" s="99"/>
      <c r="E56" s="100"/>
      <c r="F56" s="100"/>
      <c r="G56" s="100"/>
      <c r="H56" s="100"/>
      <c r="I56" s="100"/>
      <c r="J56" s="100"/>
      <c r="K56" s="100"/>
      <c r="L56" s="100"/>
      <c r="M56" s="87"/>
      <c r="N56" s="87"/>
      <c r="O56" s="87"/>
    </row>
    <row r="57" spans="1:15" s="86" customFormat="1" ht="9.9499999999999993" customHeight="1" x14ac:dyDescent="0.25">
      <c r="A57" s="7" t="s">
        <v>75</v>
      </c>
      <c r="B57" s="99" t="s">
        <v>87</v>
      </c>
      <c r="C57" s="99"/>
      <c r="D57" s="99"/>
      <c r="E57" s="100"/>
      <c r="F57" s="100"/>
      <c r="G57" s="100"/>
      <c r="H57" s="100"/>
      <c r="I57" s="100"/>
      <c r="J57" s="100"/>
      <c r="K57" s="100"/>
      <c r="L57" s="100"/>
      <c r="M57" s="87"/>
      <c r="N57" s="87"/>
      <c r="O57" s="87"/>
    </row>
    <row r="58" spans="1:15" s="86" customFormat="1" ht="9.9499999999999993" customHeight="1" x14ac:dyDescent="0.25">
      <c r="A58" s="7" t="s">
        <v>76</v>
      </c>
      <c r="B58" s="99" t="s">
        <v>88</v>
      </c>
      <c r="C58" s="46"/>
      <c r="D58" s="46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</row>
    <row r="59" spans="1:15" ht="9.9499999999999993" customHeight="1" x14ac:dyDescent="0.25">
      <c r="A59" s="47" t="s">
        <v>6</v>
      </c>
      <c r="C59" s="47"/>
      <c r="D59" s="47"/>
    </row>
    <row r="60" spans="1:15" ht="9" customHeight="1" x14ac:dyDescent="0.25"/>
    <row r="61" spans="1:15" s="49" customFormat="1" ht="15" customHeight="1" x14ac:dyDescent="0.25">
      <c r="A61" s="92"/>
      <c r="B61" s="48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</row>
    <row r="62" spans="1:15" s="49" customFormat="1" ht="15" customHeight="1" x14ac:dyDescent="0.25">
      <c r="A62" s="92"/>
      <c r="B62" s="48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</row>
    <row r="63" spans="1:15" s="49" customFormat="1" ht="15" customHeight="1" x14ac:dyDescent="0.25">
      <c r="A63" s="92"/>
      <c r="B63" s="48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</row>
    <row r="64" spans="1:15" s="49" customFormat="1" ht="24.75" customHeight="1" x14ac:dyDescent="0.25">
      <c r="A64" s="92"/>
      <c r="B64" s="48"/>
      <c r="C64" s="51"/>
      <c r="D64" s="51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</row>
    <row r="65" spans="1:15" s="49" customFormat="1" ht="9" customHeight="1" x14ac:dyDescent="0.25">
      <c r="A65" s="92"/>
      <c r="B65" s="48"/>
      <c r="C65" s="51" t="s">
        <v>44</v>
      </c>
      <c r="D65" s="51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</row>
    <row r="66" spans="1:15" s="49" customFormat="1" ht="10.5" customHeight="1" x14ac:dyDescent="0.25">
      <c r="A66" s="92"/>
      <c r="B66" s="48"/>
      <c r="C66" s="52" t="s">
        <v>53</v>
      </c>
      <c r="D66" s="52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</row>
    <row r="67" spans="1:15" s="49" customFormat="1" ht="13.5" customHeight="1" x14ac:dyDescent="0.25">
      <c r="A67" s="92"/>
      <c r="B67" s="48"/>
      <c r="C67" s="53" t="s">
        <v>47</v>
      </c>
      <c r="D67" s="53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</row>
    <row r="68" spans="1:15" s="49" customFormat="1" ht="15.75" customHeight="1" x14ac:dyDescent="0.25">
      <c r="A68" s="92"/>
      <c r="B68" s="48"/>
      <c r="C68" s="54" t="s">
        <v>48</v>
      </c>
      <c r="D68" s="54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</row>
    <row r="69" spans="1:15" s="49" customFormat="1" ht="61.5" customHeight="1" x14ac:dyDescent="0.25">
      <c r="A69" s="92"/>
      <c r="B69" s="48"/>
      <c r="C69" s="55" t="s">
        <v>54</v>
      </c>
      <c r="D69" s="55"/>
      <c r="E69" s="56">
        <f>E70</f>
        <v>27.7</v>
      </c>
      <c r="F69" s="56">
        <f>F70</f>
        <v>27.7</v>
      </c>
      <c r="G69" s="56">
        <f>G70</f>
        <v>27.7</v>
      </c>
      <c r="H69" s="56">
        <f>H70</f>
        <v>27.7</v>
      </c>
      <c r="I69" s="56">
        <f>I70</f>
        <v>27.7</v>
      </c>
      <c r="J69" s="57" t="s">
        <v>29</v>
      </c>
      <c r="K69" s="57" t="s">
        <v>29</v>
      </c>
      <c r="L69" s="57" t="s">
        <v>29</v>
      </c>
      <c r="M69" s="57" t="s">
        <v>29</v>
      </c>
      <c r="N69" s="57" t="s">
        <v>29</v>
      </c>
      <c r="O69" s="57" t="s">
        <v>29</v>
      </c>
    </row>
    <row r="70" spans="1:15" s="49" customFormat="1" ht="15" customHeight="1" x14ac:dyDescent="0.25">
      <c r="A70" s="92"/>
      <c r="B70" s="48"/>
      <c r="C70" s="58" t="s">
        <v>23</v>
      </c>
      <c r="D70" s="58"/>
      <c r="E70" s="59">
        <v>27.7</v>
      </c>
      <c r="F70" s="59">
        <v>27.7</v>
      </c>
      <c r="G70" s="59">
        <v>27.7</v>
      </c>
      <c r="H70" s="59">
        <v>27.7</v>
      </c>
      <c r="I70" s="59">
        <v>27.7</v>
      </c>
      <c r="J70" s="57" t="s">
        <v>29</v>
      </c>
      <c r="K70" s="57" t="s">
        <v>29</v>
      </c>
      <c r="L70" s="57" t="s">
        <v>29</v>
      </c>
      <c r="M70" s="57" t="s">
        <v>29</v>
      </c>
      <c r="N70" s="57" t="s">
        <v>29</v>
      </c>
      <c r="O70" s="57" t="s">
        <v>29</v>
      </c>
    </row>
    <row r="71" spans="1:15" s="49" customFormat="1" ht="15" customHeight="1" x14ac:dyDescent="0.25">
      <c r="A71" s="92"/>
      <c r="B71" s="48"/>
      <c r="C71" s="58" t="s">
        <v>24</v>
      </c>
      <c r="D71" s="58"/>
      <c r="E71" s="59">
        <v>7.8</v>
      </c>
      <c r="F71" s="59">
        <v>7.8</v>
      </c>
      <c r="G71" s="59">
        <v>7.8</v>
      </c>
      <c r="H71" s="59">
        <v>7.8</v>
      </c>
      <c r="I71" s="59">
        <v>7.8</v>
      </c>
      <c r="J71" s="57" t="s">
        <v>29</v>
      </c>
      <c r="K71" s="57" t="s">
        <v>29</v>
      </c>
      <c r="L71" s="57" t="s">
        <v>29</v>
      </c>
      <c r="M71" s="57" t="s">
        <v>29</v>
      </c>
      <c r="N71" s="57" t="s">
        <v>29</v>
      </c>
      <c r="O71" s="57" t="s">
        <v>29</v>
      </c>
    </row>
    <row r="72" spans="1:15" s="49" customFormat="1" ht="11.25" customHeight="1" x14ac:dyDescent="0.25">
      <c r="A72" s="92"/>
      <c r="B72" s="48"/>
      <c r="C72" s="60" t="s">
        <v>3</v>
      </c>
      <c r="D72" s="60"/>
      <c r="E72" s="56">
        <v>100.4</v>
      </c>
      <c r="F72" s="61">
        <v>6.1</v>
      </c>
      <c r="G72" s="61">
        <v>6.1</v>
      </c>
      <c r="H72" s="61">
        <v>6.1</v>
      </c>
      <c r="I72" s="56" t="s">
        <v>0</v>
      </c>
      <c r="J72" s="56" t="s">
        <v>0</v>
      </c>
      <c r="K72" s="56" t="s">
        <v>0</v>
      </c>
      <c r="L72" s="56" t="s">
        <v>0</v>
      </c>
      <c r="M72" s="56" t="s">
        <v>0</v>
      </c>
      <c r="N72" s="56" t="s">
        <v>0</v>
      </c>
      <c r="O72" s="56" t="s">
        <v>0</v>
      </c>
    </row>
    <row r="73" spans="1:15" s="49" customFormat="1" ht="13.5" customHeight="1" x14ac:dyDescent="0.25">
      <c r="A73" s="92"/>
      <c r="B73" s="48"/>
      <c r="C73" s="58" t="s">
        <v>26</v>
      </c>
      <c r="D73" s="58"/>
      <c r="E73" s="50">
        <v>80</v>
      </c>
      <c r="F73" s="57" t="s">
        <v>0</v>
      </c>
      <c r="G73" s="57" t="s">
        <v>0</v>
      </c>
      <c r="H73" s="57" t="s">
        <v>0</v>
      </c>
      <c r="I73" s="57" t="s">
        <v>0</v>
      </c>
      <c r="J73" s="57" t="s">
        <v>0</v>
      </c>
      <c r="K73" s="57" t="s">
        <v>0</v>
      </c>
      <c r="L73" s="57" t="s">
        <v>0</v>
      </c>
      <c r="M73" s="57" t="s">
        <v>0</v>
      </c>
      <c r="N73" s="56" t="s">
        <v>0</v>
      </c>
      <c r="O73" s="56" t="s">
        <v>0</v>
      </c>
    </row>
    <row r="74" spans="1:15" s="49" customFormat="1" ht="13.5" customHeight="1" x14ac:dyDescent="0.25">
      <c r="A74" s="92"/>
      <c r="B74" s="48"/>
      <c r="C74" s="58" t="s">
        <v>27</v>
      </c>
      <c r="D74" s="58"/>
      <c r="E74" s="50">
        <v>14.3</v>
      </c>
      <c r="F74" s="57" t="s">
        <v>0</v>
      </c>
      <c r="G74" s="57" t="s">
        <v>0</v>
      </c>
      <c r="H74" s="57" t="s">
        <v>0</v>
      </c>
      <c r="I74" s="57" t="s">
        <v>0</v>
      </c>
      <c r="J74" s="57" t="s">
        <v>0</v>
      </c>
      <c r="K74" s="57" t="s">
        <v>0</v>
      </c>
      <c r="L74" s="57" t="s">
        <v>0</v>
      </c>
      <c r="M74" s="57" t="s">
        <v>0</v>
      </c>
      <c r="N74" s="56" t="s">
        <v>0</v>
      </c>
      <c r="O74" s="56" t="s">
        <v>0</v>
      </c>
    </row>
    <row r="75" spans="1:15" s="49" customFormat="1" ht="13.5" customHeight="1" x14ac:dyDescent="0.25">
      <c r="A75" s="92"/>
      <c r="B75" s="48"/>
      <c r="C75" s="58" t="s">
        <v>28</v>
      </c>
      <c r="D75" s="58"/>
      <c r="E75" s="50">
        <v>6.1</v>
      </c>
      <c r="F75" s="50">
        <v>6.1</v>
      </c>
      <c r="G75" s="50">
        <v>6.1</v>
      </c>
      <c r="H75" s="50">
        <v>6.1</v>
      </c>
      <c r="I75" s="57" t="s">
        <v>0</v>
      </c>
      <c r="J75" s="57" t="s">
        <v>0</v>
      </c>
      <c r="K75" s="57" t="s">
        <v>0</v>
      </c>
      <c r="L75" s="57" t="s">
        <v>0</v>
      </c>
      <c r="M75" s="57" t="s">
        <v>0</v>
      </c>
      <c r="N75" s="56" t="s">
        <v>0</v>
      </c>
      <c r="O75" s="56" t="s">
        <v>0</v>
      </c>
    </row>
    <row r="76" spans="1:15" s="49" customFormat="1" ht="9" customHeight="1" x14ac:dyDescent="0.25">
      <c r="A76" s="92"/>
      <c r="B76" s="48"/>
      <c r="C76" s="60" t="s">
        <v>7</v>
      </c>
      <c r="D76" s="60"/>
      <c r="E76" s="62" t="s">
        <v>0</v>
      </c>
      <c r="F76" s="62" t="s">
        <v>0</v>
      </c>
      <c r="G76" s="62" t="s">
        <v>0</v>
      </c>
      <c r="H76" s="62" t="s">
        <v>0</v>
      </c>
      <c r="I76" s="62" t="s">
        <v>0</v>
      </c>
      <c r="J76" s="62" t="s">
        <v>0</v>
      </c>
      <c r="K76" s="62" t="s">
        <v>0</v>
      </c>
      <c r="L76" s="62" t="s">
        <v>0</v>
      </c>
      <c r="M76" s="62"/>
      <c r="N76" s="62"/>
      <c r="O76" s="62"/>
    </row>
    <row r="77" spans="1:15" s="49" customFormat="1" ht="12" customHeight="1" x14ac:dyDescent="0.25">
      <c r="A77" s="92"/>
      <c r="B77" s="48"/>
      <c r="C77" s="58" t="s">
        <v>8</v>
      </c>
      <c r="D77" s="58"/>
      <c r="E77" s="62" t="s">
        <v>0</v>
      </c>
      <c r="F77" s="62" t="s">
        <v>0</v>
      </c>
      <c r="G77" s="62" t="s">
        <v>0</v>
      </c>
      <c r="H77" s="62" t="s">
        <v>0</v>
      </c>
      <c r="I77" s="62" t="s">
        <v>0</v>
      </c>
      <c r="J77" s="62" t="s">
        <v>0</v>
      </c>
      <c r="K77" s="62" t="s">
        <v>0</v>
      </c>
      <c r="L77" s="62" t="s">
        <v>0</v>
      </c>
      <c r="M77" s="62"/>
      <c r="N77" s="62"/>
      <c r="O77" s="62"/>
    </row>
    <row r="78" spans="1:15" s="49" customFormat="1" ht="12" customHeight="1" x14ac:dyDescent="0.25">
      <c r="A78" s="92"/>
      <c r="B78" s="48"/>
      <c r="C78" s="58" t="s">
        <v>9</v>
      </c>
      <c r="D78" s="58"/>
      <c r="E78" s="62" t="s">
        <v>0</v>
      </c>
      <c r="F78" s="62" t="s">
        <v>0</v>
      </c>
      <c r="G78" s="62" t="s">
        <v>0</v>
      </c>
      <c r="H78" s="62" t="s">
        <v>0</v>
      </c>
      <c r="I78" s="62" t="s">
        <v>0</v>
      </c>
      <c r="J78" s="62" t="s">
        <v>0</v>
      </c>
      <c r="K78" s="62" t="s">
        <v>0</v>
      </c>
      <c r="L78" s="62" t="s">
        <v>0</v>
      </c>
      <c r="M78" s="62"/>
      <c r="N78" s="62"/>
      <c r="O78" s="62"/>
    </row>
    <row r="79" spans="1:15" s="49" customFormat="1" ht="12" customHeight="1" x14ac:dyDescent="0.25">
      <c r="A79" s="92"/>
      <c r="B79" s="48"/>
      <c r="C79" s="58" t="s">
        <v>10</v>
      </c>
      <c r="D79" s="58"/>
      <c r="E79" s="62" t="s">
        <v>0</v>
      </c>
      <c r="F79" s="62" t="s">
        <v>0</v>
      </c>
      <c r="G79" s="62" t="s">
        <v>0</v>
      </c>
      <c r="H79" s="62" t="s">
        <v>0</v>
      </c>
      <c r="I79" s="62" t="s">
        <v>0</v>
      </c>
      <c r="J79" s="62" t="s">
        <v>0</v>
      </c>
      <c r="K79" s="62" t="s">
        <v>0</v>
      </c>
      <c r="L79" s="62" t="s">
        <v>0</v>
      </c>
      <c r="M79" s="62"/>
      <c r="N79" s="62"/>
      <c r="O79" s="62"/>
    </row>
    <row r="80" spans="1:15" s="49" customFormat="1" ht="12" customHeight="1" x14ac:dyDescent="0.25">
      <c r="A80" s="92"/>
      <c r="B80" s="48"/>
      <c r="C80" s="58" t="s">
        <v>11</v>
      </c>
      <c r="D80" s="58"/>
      <c r="E80" s="62" t="s">
        <v>0</v>
      </c>
      <c r="F80" s="62" t="s">
        <v>0</v>
      </c>
      <c r="G80" s="62" t="s">
        <v>0</v>
      </c>
      <c r="H80" s="62" t="s">
        <v>0</v>
      </c>
      <c r="I80" s="62" t="s">
        <v>0</v>
      </c>
      <c r="J80" s="62" t="s">
        <v>0</v>
      </c>
      <c r="K80" s="62" t="s">
        <v>0</v>
      </c>
      <c r="L80" s="62" t="s">
        <v>0</v>
      </c>
      <c r="M80" s="62"/>
      <c r="N80" s="62"/>
      <c r="O80" s="62"/>
    </row>
    <row r="81" spans="1:15" s="49" customFormat="1" ht="12" customHeight="1" x14ac:dyDescent="0.25">
      <c r="A81" s="92"/>
      <c r="B81" s="48"/>
      <c r="C81" s="58" t="s">
        <v>12</v>
      </c>
      <c r="D81" s="58"/>
      <c r="E81" s="62" t="s">
        <v>0</v>
      </c>
      <c r="F81" s="62" t="s">
        <v>0</v>
      </c>
      <c r="G81" s="62" t="s">
        <v>0</v>
      </c>
      <c r="H81" s="62" t="s">
        <v>0</v>
      </c>
      <c r="I81" s="62" t="s">
        <v>0</v>
      </c>
      <c r="J81" s="62" t="s">
        <v>0</v>
      </c>
      <c r="K81" s="62" t="s">
        <v>0</v>
      </c>
      <c r="L81" s="62" t="s">
        <v>0</v>
      </c>
      <c r="M81" s="62"/>
      <c r="N81" s="62"/>
      <c r="O81" s="62"/>
    </row>
    <row r="82" spans="1:15" s="49" customFormat="1" ht="12.75" customHeight="1" x14ac:dyDescent="0.25">
      <c r="A82" s="92"/>
      <c r="B82" s="48"/>
      <c r="C82" s="60" t="s">
        <v>13</v>
      </c>
      <c r="D82" s="60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</row>
    <row r="83" spans="1:15" s="49" customFormat="1" ht="12" customHeight="1" x14ac:dyDescent="0.25">
      <c r="A83" s="92"/>
      <c r="B83" s="48"/>
      <c r="C83" s="58" t="s">
        <v>14</v>
      </c>
      <c r="D83" s="58"/>
      <c r="E83" s="62" t="s">
        <v>0</v>
      </c>
      <c r="F83" s="62" t="s">
        <v>0</v>
      </c>
      <c r="G83" s="62" t="s">
        <v>0</v>
      </c>
      <c r="H83" s="62" t="s">
        <v>0</v>
      </c>
      <c r="I83" s="62" t="s">
        <v>0</v>
      </c>
      <c r="J83" s="62" t="s">
        <v>0</v>
      </c>
      <c r="K83" s="62" t="s">
        <v>0</v>
      </c>
      <c r="L83" s="62" t="s">
        <v>0</v>
      </c>
      <c r="M83" s="62"/>
      <c r="N83" s="62"/>
      <c r="O83" s="62"/>
    </row>
    <row r="84" spans="1:15" s="49" customFormat="1" ht="12" customHeight="1" x14ac:dyDescent="0.25">
      <c r="A84" s="92"/>
      <c r="B84" s="48"/>
      <c r="C84" s="58" t="s">
        <v>15</v>
      </c>
      <c r="D84" s="58"/>
      <c r="E84" s="62" t="s">
        <v>0</v>
      </c>
      <c r="F84" s="62" t="s">
        <v>0</v>
      </c>
      <c r="G84" s="62" t="s">
        <v>0</v>
      </c>
      <c r="H84" s="62" t="s">
        <v>0</v>
      </c>
      <c r="I84" s="62" t="s">
        <v>0</v>
      </c>
      <c r="J84" s="62" t="s">
        <v>0</v>
      </c>
      <c r="K84" s="62" t="s">
        <v>0</v>
      </c>
      <c r="L84" s="62" t="s">
        <v>0</v>
      </c>
      <c r="M84" s="62"/>
      <c r="N84" s="62"/>
      <c r="O84" s="62"/>
    </row>
    <row r="85" spans="1:15" s="49" customFormat="1" ht="12" customHeight="1" x14ac:dyDescent="0.25">
      <c r="A85" s="92"/>
      <c r="B85" s="48"/>
      <c r="C85" s="58" t="s">
        <v>16</v>
      </c>
      <c r="D85" s="58"/>
      <c r="E85" s="62"/>
      <c r="F85" s="62"/>
      <c r="G85" s="62"/>
      <c r="H85" s="62"/>
      <c r="I85" s="62"/>
      <c r="J85" s="62"/>
      <c r="K85" s="62"/>
      <c r="L85" s="62"/>
      <c r="M85" s="62"/>
      <c r="N85" s="62"/>
      <c r="O85" s="62"/>
    </row>
    <row r="86" spans="1:15" s="49" customFormat="1" x14ac:dyDescent="0.25">
      <c r="A86" s="92"/>
      <c r="B86" s="48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</row>
    <row r="87" spans="1:15" s="49" customFormat="1" x14ac:dyDescent="0.25">
      <c r="A87" s="92"/>
      <c r="B87" s="48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</row>
    <row r="88" spans="1:15" s="49" customFormat="1" x14ac:dyDescent="0.25">
      <c r="A88" s="92"/>
      <c r="B88" s="48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</row>
    <row r="89" spans="1:15" s="49" customFormat="1" x14ac:dyDescent="0.25">
      <c r="A89" s="92"/>
      <c r="B89" s="48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</row>
    <row r="90" spans="1:15" s="49" customFormat="1" x14ac:dyDescent="0.25">
      <c r="A90" s="92"/>
      <c r="B90" s="48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</row>
    <row r="91" spans="1:15" s="49" customFormat="1" x14ac:dyDescent="0.25">
      <c r="A91" s="92"/>
      <c r="B91" s="48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</row>
    <row r="92" spans="1:15" s="49" customFormat="1" x14ac:dyDescent="0.25">
      <c r="A92" s="92"/>
      <c r="B92" s="48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</row>
    <row r="93" spans="1:15" s="49" customFormat="1" x14ac:dyDescent="0.25">
      <c r="A93" s="92"/>
      <c r="B93" s="48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</row>
    <row r="94" spans="1:15" s="49" customFormat="1" x14ac:dyDescent="0.25">
      <c r="A94" s="92"/>
      <c r="B94" s="48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</row>
    <row r="95" spans="1:15" s="49" customFormat="1" x14ac:dyDescent="0.25">
      <c r="A95" s="92"/>
      <c r="B95" s="48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</row>
    <row r="96" spans="1:15" s="49" customFormat="1" x14ac:dyDescent="0.25">
      <c r="A96" s="92"/>
      <c r="B96" s="48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</row>
    <row r="97" spans="1:15" s="49" customFormat="1" x14ac:dyDescent="0.25">
      <c r="A97" s="92"/>
      <c r="B97" s="48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</row>
    <row r="98" spans="1:15" s="49" customFormat="1" x14ac:dyDescent="0.25">
      <c r="A98" s="92"/>
      <c r="B98" s="48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</row>
    <row r="99" spans="1:15" s="49" customFormat="1" x14ac:dyDescent="0.25">
      <c r="A99" s="92"/>
      <c r="B99" s="48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</row>
    <row r="100" spans="1:15" s="49" customFormat="1" x14ac:dyDescent="0.25">
      <c r="A100" s="92"/>
      <c r="B100" s="48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</row>
    <row r="101" spans="1:15" s="49" customFormat="1" x14ac:dyDescent="0.25">
      <c r="A101" s="92"/>
      <c r="B101" s="48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</row>
    <row r="102" spans="1:15" s="49" customFormat="1" x14ac:dyDescent="0.25">
      <c r="A102" s="92"/>
      <c r="B102" s="48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</row>
    <row r="103" spans="1:15" s="49" customFormat="1" x14ac:dyDescent="0.25">
      <c r="A103" s="92"/>
      <c r="B103" s="48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</row>
    <row r="104" spans="1:15" s="49" customFormat="1" x14ac:dyDescent="0.25">
      <c r="A104" s="92"/>
      <c r="B104" s="48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</row>
    <row r="105" spans="1:15" s="49" customFormat="1" x14ac:dyDescent="0.25">
      <c r="A105" s="92"/>
      <c r="B105" s="48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</row>
  </sheetData>
  <mergeCells count="9">
    <mergeCell ref="B48:P48"/>
    <mergeCell ref="B12:B32"/>
    <mergeCell ref="B33:B41"/>
    <mergeCell ref="B8:B11"/>
    <mergeCell ref="B47:N47"/>
    <mergeCell ref="B44:P44"/>
    <mergeCell ref="B45:P45"/>
    <mergeCell ref="B46:P46"/>
    <mergeCell ref="A42:O42"/>
  </mergeCells>
  <phoneticPr fontId="0" type="noConversion"/>
  <pageMargins left="1.1811023622047245" right="1.1811023622047245" top="1.3779527559055118" bottom="1.3779527559055118" header="0.31496062992125984" footer="0.31496062992125984"/>
  <pageSetup paperSize="9" scale="7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06</vt:lpstr>
      <vt:lpstr>'06'!Área_de_impresión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INEI</dc:creator>
  <cp:lastModifiedBy>Guido Trujillo Valdiviezo</cp:lastModifiedBy>
  <cp:lastPrinted>2016-06-10T16:11:51Z</cp:lastPrinted>
  <dcterms:created xsi:type="dcterms:W3CDTF">2003-11-21T13:49:58Z</dcterms:created>
  <dcterms:modified xsi:type="dcterms:W3CDTF">2016-08-09T16:46:14Z</dcterms:modified>
</cp:coreProperties>
</file>