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240" yWindow="60" windowWidth="11580" windowHeight="6030"/>
  </bookViews>
  <sheets>
    <sheet name="1451" sheetId="1" r:id="rId1"/>
  </sheets>
  <definedNames>
    <definedName name="_xlnm.Print_Area" localSheetId="0">'1451'!$A$1:$V$60</definedName>
  </definedNames>
  <calcPr calcId="145621"/>
</workbook>
</file>

<file path=xl/calcChain.xml><?xml version="1.0" encoding="utf-8"?>
<calcChain xmlns="http://schemas.openxmlformats.org/spreadsheetml/2006/main">
  <c r="Z69" i="1" l="1"/>
  <c r="Y69" i="1"/>
  <c r="U27" i="1" l="1"/>
  <c r="U26" i="1"/>
  <c r="U24" i="1"/>
  <c r="U23" i="1"/>
  <c r="U10" i="1"/>
  <c r="U9" i="1"/>
  <c r="U8" i="1"/>
  <c r="U7" i="1" s="1"/>
  <c r="Z70" i="1" l="1"/>
  <c r="Y70" i="1"/>
  <c r="Z68" i="1"/>
  <c r="Y68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V24" i="1" l="1"/>
  <c r="T27" i="1"/>
  <c r="T26" i="1"/>
  <c r="T23" i="1"/>
  <c r="T8" i="1" s="1"/>
  <c r="T7" i="1" s="1"/>
  <c r="T10" i="1"/>
  <c r="T9" i="1"/>
  <c r="V27" i="1"/>
  <c r="V26" i="1" s="1"/>
  <c r="V10" i="1"/>
  <c r="V9" i="1" s="1"/>
  <c r="S10" i="1"/>
  <c r="S9" i="1"/>
  <c r="S8" i="1" s="1"/>
  <c r="S7" i="1" s="1"/>
  <c r="R10" i="1"/>
  <c r="R9" i="1" s="1"/>
  <c r="R8" i="1" s="1"/>
  <c r="R7" i="1" s="1"/>
  <c r="Q10" i="1"/>
  <c r="Q9" i="1"/>
  <c r="P10" i="1"/>
  <c r="P9" i="1"/>
  <c r="P8" i="1" s="1"/>
  <c r="P7" i="1" s="1"/>
  <c r="O10" i="1"/>
  <c r="O9" i="1"/>
  <c r="O8" i="1" s="1"/>
  <c r="N10" i="1"/>
  <c r="N9" i="1"/>
  <c r="N8" i="1" s="1"/>
  <c r="M10" i="1"/>
  <c r="M9" i="1"/>
  <c r="M8" i="1" s="1"/>
  <c r="M7" i="1" s="1"/>
  <c r="L10" i="1"/>
  <c r="L9" i="1"/>
  <c r="L8" i="1" s="1"/>
  <c r="L7" i="1" s="1"/>
  <c r="K10" i="1"/>
  <c r="K9" i="1" s="1"/>
  <c r="K8" i="1" s="1"/>
  <c r="K7" i="1" s="1"/>
  <c r="J10" i="1"/>
  <c r="J9" i="1" s="1"/>
  <c r="J8" i="1" s="1"/>
  <c r="I10" i="1"/>
  <c r="H10" i="1"/>
  <c r="G10" i="1"/>
  <c r="G9" i="1" s="1"/>
  <c r="G8" i="1" s="1"/>
  <c r="F10" i="1"/>
  <c r="E10" i="1"/>
  <c r="E9" i="1" s="1"/>
  <c r="E8" i="1" s="1"/>
  <c r="E7" i="1" s="1"/>
  <c r="D10" i="1"/>
  <c r="C10" i="1"/>
  <c r="C9" i="1" s="1"/>
  <c r="C8" i="1" s="1"/>
  <c r="C7" i="1" s="1"/>
  <c r="B10" i="1"/>
  <c r="I21" i="1"/>
  <c r="H21" i="1"/>
  <c r="G21" i="1"/>
  <c r="F21" i="1"/>
  <c r="F9" i="1"/>
  <c r="F8" i="1" s="1"/>
  <c r="F7" i="1" s="1"/>
  <c r="E21" i="1"/>
  <c r="D21" i="1"/>
  <c r="C21" i="1"/>
  <c r="B21" i="1"/>
  <c r="B9" i="1"/>
  <c r="P23" i="1"/>
  <c r="O23" i="1"/>
  <c r="N23" i="1"/>
  <c r="M23" i="1"/>
  <c r="L23" i="1"/>
  <c r="K23" i="1"/>
  <c r="J23" i="1"/>
  <c r="I23" i="1"/>
  <c r="H23" i="1"/>
  <c r="H8" i="1" s="1"/>
  <c r="H7" i="1" s="1"/>
  <c r="G23" i="1"/>
  <c r="B23" i="1"/>
  <c r="F26" i="1"/>
  <c r="E26" i="1"/>
  <c r="D26" i="1"/>
  <c r="C26" i="1"/>
  <c r="B26" i="1"/>
  <c r="B7" i="1" s="1"/>
  <c r="F23" i="1"/>
  <c r="E23" i="1"/>
  <c r="D23" i="1"/>
  <c r="C23" i="1"/>
  <c r="S27" i="1"/>
  <c r="S26" i="1"/>
  <c r="S23" i="1"/>
  <c r="R27" i="1"/>
  <c r="R26" i="1"/>
  <c r="Q27" i="1"/>
  <c r="Q26" i="1"/>
  <c r="R23" i="1"/>
  <c r="Q23" i="1"/>
  <c r="V23" i="1"/>
  <c r="P27" i="1"/>
  <c r="P26" i="1"/>
  <c r="O27" i="1"/>
  <c r="O26" i="1" s="1"/>
  <c r="N27" i="1"/>
  <c r="N26" i="1" s="1"/>
  <c r="M27" i="1"/>
  <c r="M26" i="1"/>
  <c r="L27" i="1"/>
  <c r="L26" i="1"/>
  <c r="K27" i="1"/>
  <c r="K26" i="1" s="1"/>
  <c r="J27" i="1"/>
  <c r="J26" i="1" s="1"/>
  <c r="I27" i="1"/>
  <c r="I26" i="1"/>
  <c r="H27" i="1"/>
  <c r="H26" i="1"/>
  <c r="G27" i="1"/>
  <c r="G26" i="1" s="1"/>
  <c r="I9" i="1"/>
  <c r="I8" i="1" s="1"/>
  <c r="I7" i="1" s="1"/>
  <c r="B8" i="1"/>
  <c r="H9" i="1"/>
  <c r="Q8" i="1"/>
  <c r="Q7" i="1"/>
  <c r="D9" i="1"/>
  <c r="D8" i="1"/>
  <c r="D7" i="1"/>
  <c r="V8" i="1" l="1"/>
  <c r="V7" i="1" s="1"/>
  <c r="G7" i="1"/>
  <c r="N7" i="1"/>
  <c r="J7" i="1"/>
  <c r="O7" i="1"/>
</calcChain>
</file>

<file path=xl/sharedStrings.xml><?xml version="1.0" encoding="utf-8"?>
<sst xmlns="http://schemas.openxmlformats.org/spreadsheetml/2006/main" count="31" uniqueCount="25">
  <si>
    <t>Total</t>
  </si>
  <si>
    <t xml:space="preserve">     (Miles de US Dólares)</t>
  </si>
  <si>
    <t>Piura</t>
  </si>
  <si>
    <t>Loreto</t>
  </si>
  <si>
    <t>Hidrocarburos líquidos</t>
  </si>
  <si>
    <t>Fuente: Ministerio de Energía y Minas - Dirección General de Hidrocarburos.</t>
  </si>
  <si>
    <t>Líquidos de gas natural</t>
  </si>
  <si>
    <t>Gas natural</t>
  </si>
  <si>
    <t>Petróleo</t>
  </si>
  <si>
    <t>Origen</t>
  </si>
  <si>
    <r>
      <t>Nota:</t>
    </r>
    <r>
      <rPr>
        <sz val="6"/>
        <rFont val="Arial Narrow"/>
        <family val="2"/>
      </rPr>
      <t xml:space="preserve"> El Contrato de Servicios es el celebrado por PERUPETRO S.A. con el Contratista, para que éste ejercite el derecho de llevar a cabo actividades de exploración y explotación o explotación de Hidrocarburos en el área de Contrato, recibiendo el Contratista una retribución del Estado en función a la producción fiscalizada de hidrocarburos.</t>
    </r>
  </si>
  <si>
    <t>Lote I</t>
  </si>
  <si>
    <t>Lote II</t>
  </si>
  <si>
    <t>Lote III</t>
  </si>
  <si>
    <t>Lote IV</t>
  </si>
  <si>
    <t>Lote V</t>
  </si>
  <si>
    <t>Lote VI</t>
  </si>
  <si>
    <t>Lote VI-VII</t>
  </si>
  <si>
    <t>Lote IX</t>
  </si>
  <si>
    <t>Lote Z-2B</t>
  </si>
  <si>
    <t>Lote VII-VI</t>
  </si>
  <si>
    <t>Lote Lobitos, El Alto</t>
  </si>
  <si>
    <t>Lote 1-AB</t>
  </si>
  <si>
    <t>14.51   RETRIBUCIONES PAGADAS POR EL ESTADO POR EXPLORACIÓN Y/O</t>
  </si>
  <si>
    <t xml:space="preserve">    EXPLOTACIÓN DE HIDROCARBUROS, SEGÚN ORIGEN,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</si>
</sst>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_)"/>
    <numFmt numFmtId="166" formatCode="0.0_)"/>
    <numFmt numFmtId="167" formatCode="#\ ###\ ##0;0;&quot;-&quot;"/>
  </numFmts>
  <fonts count="16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name val="Arial Narrow"/>
      <family val="2"/>
    </font>
    <font>
      <sz val="10"/>
      <name val="Helv"/>
    </font>
    <font>
      <b/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Times New Roman"/>
      <family val="1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5" fillId="0" borderId="0"/>
    <xf numFmtId="0" fontId="2" fillId="0" borderId="0"/>
    <xf numFmtId="0" fontId="11" fillId="0" borderId="0"/>
    <xf numFmtId="164" fontId="5" fillId="0" borderId="0"/>
    <xf numFmtId="0" fontId="9" fillId="0" borderId="0"/>
  </cellStyleXfs>
  <cellXfs count="27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164" fontId="4" fillId="0" borderId="0" xfId="4" applyFont="1" applyAlignment="1">
      <alignment horizontal="right" vertical="center"/>
    </xf>
    <xf numFmtId="0" fontId="1" fillId="0" borderId="0" xfId="2" quotePrefix="1" applyFont="1" applyAlignment="1" applyProtection="1">
      <alignment horizontal="left" vertical="center" indent="2"/>
    </xf>
    <xf numFmtId="164" fontId="3" fillId="0" borderId="0" xfId="4" applyFont="1" applyAlignment="1">
      <alignment horizontal="right" vertical="center"/>
    </xf>
    <xf numFmtId="164" fontId="8" fillId="0" borderId="0" xfId="4" applyFont="1" applyAlignment="1">
      <alignment horizontal="right" vertical="center"/>
    </xf>
    <xf numFmtId="164" fontId="4" fillId="0" borderId="0" xfId="4" applyFont="1" applyAlignment="1">
      <alignment horizontal="left" vertical="center"/>
    </xf>
    <xf numFmtId="0" fontId="10" fillId="0" borderId="0" xfId="0" applyFont="1"/>
    <xf numFmtId="0" fontId="7" fillId="0" borderId="0" xfId="3" quotePrefix="1" applyFont="1" applyBorder="1" applyAlignment="1" applyProtection="1">
      <alignment horizontal="left" vertical="center"/>
    </xf>
    <xf numFmtId="1" fontId="12" fillId="0" borderId="0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0" fontId="6" fillId="0" borderId="2" xfId="2" quotePrefix="1" applyFont="1" applyBorder="1" applyAlignment="1" applyProtection="1">
      <alignment horizontal="left" vertical="center" indent="2"/>
    </xf>
    <xf numFmtId="164" fontId="4" fillId="0" borderId="2" xfId="4" applyFont="1" applyBorder="1" applyAlignment="1">
      <alignment horizontal="right" vertical="center"/>
    </xf>
    <xf numFmtId="1" fontId="12" fillId="0" borderId="3" xfId="0" applyNumberFormat="1" applyFont="1" applyBorder="1" applyAlignment="1">
      <alignment horizontal="right" vertical="center"/>
    </xf>
    <xf numFmtId="165" fontId="12" fillId="0" borderId="4" xfId="1" applyNumberFormat="1" applyFont="1" applyBorder="1" applyAlignment="1" applyProtection="1">
      <alignment horizontal="center" vertical="center"/>
    </xf>
    <xf numFmtId="165" fontId="12" fillId="0" borderId="5" xfId="1" applyNumberFormat="1" applyFont="1" applyBorder="1" applyAlignment="1" applyProtection="1">
      <alignment horizontal="center" vertical="center"/>
    </xf>
    <xf numFmtId="165" fontId="12" fillId="0" borderId="5" xfId="1" applyNumberFormat="1" applyFont="1" applyBorder="1" applyAlignment="1" applyProtection="1">
      <alignment horizontal="left" vertical="center"/>
    </xf>
    <xf numFmtId="165" fontId="13" fillId="0" borderId="5" xfId="1" applyNumberFormat="1" applyFont="1" applyBorder="1" applyAlignment="1" applyProtection="1">
      <alignment horizontal="left" vertical="center"/>
    </xf>
    <xf numFmtId="165" fontId="13" fillId="0" borderId="5" xfId="1" applyNumberFormat="1" applyFont="1" applyBorder="1" applyAlignment="1" applyProtection="1">
      <alignment horizontal="left" vertical="center" indent="1"/>
    </xf>
    <xf numFmtId="164" fontId="4" fillId="0" borderId="6" xfId="4" applyFont="1" applyBorder="1" applyAlignment="1">
      <alignment horizontal="left" vertical="center"/>
    </xf>
    <xf numFmtId="0" fontId="14" fillId="0" borderId="0" xfId="2" quotePrefix="1" applyFont="1" applyAlignment="1" applyProtection="1">
      <alignment horizontal="left" vertical="center" indent="2"/>
    </xf>
    <xf numFmtId="164" fontId="7" fillId="0" borderId="0" xfId="4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164" fontId="15" fillId="0" borderId="0" xfId="4" applyFont="1" applyAlignment="1">
      <alignment horizontal="right" vertical="center"/>
    </xf>
    <xf numFmtId="165" fontId="15" fillId="0" borderId="0" xfId="4" applyNumberFormat="1" applyFont="1" applyAlignment="1">
      <alignment horizontal="right" vertical="center"/>
    </xf>
  </cellXfs>
  <cellStyles count="6">
    <cellStyle name="Normal" xfId="0" builtinId="0"/>
    <cellStyle name="Normal 2" xfId="5"/>
    <cellStyle name="Normal_IEC12004" xfId="1"/>
    <cellStyle name="Normal_IEC12037" xfId="2"/>
    <cellStyle name="Normal_IEC12042" xfId="3"/>
    <cellStyle name="Normal_IEIM14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23251542159"/>
          <c:y val="9.976970291164966E-2"/>
          <c:w val="0.86345824838832141"/>
          <c:h val="0.76409510095284783"/>
        </c:manualLayout>
      </c:layout>
      <c:barChart>
        <c:barDir val="col"/>
        <c:grouping val="stacked"/>
        <c:varyColors val="0"/>
        <c:ser>
          <c:idx val="1"/>
          <c:order val="0"/>
          <c:tx>
            <c:v>Hidrocarburos líquidos</c:v>
          </c:tx>
          <c:spPr>
            <a:solidFill>
              <a:srgbClr val="00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'1451'!$X$61:$X$70</c:f>
              <c:numCache>
                <c:formatCode>0_)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'1451'!$Y$61:$Y$70</c:f>
              <c:numCache>
                <c:formatCode>0.00_)</c:formatCode>
                <c:ptCount val="10"/>
                <c:pt idx="0">
                  <c:v>195.40955899999997</c:v>
                </c:pt>
                <c:pt idx="1">
                  <c:v>268.94029700000004</c:v>
                </c:pt>
                <c:pt idx="2">
                  <c:v>286.21762828999994</c:v>
                </c:pt>
                <c:pt idx="3">
                  <c:v>368.95229654000002</c:v>
                </c:pt>
                <c:pt idx="4">
                  <c:v>244.51869246000004</c:v>
                </c:pt>
                <c:pt idx="5">
                  <c:v>336.66418582</c:v>
                </c:pt>
                <c:pt idx="6">
                  <c:v>443.50134369759996</c:v>
                </c:pt>
                <c:pt idx="7">
                  <c:v>486.93210606999992</c:v>
                </c:pt>
                <c:pt idx="8">
                  <c:v>408.64931566999996</c:v>
                </c:pt>
                <c:pt idx="9">
                  <c:v>394.10085982000004</c:v>
                </c:pt>
              </c:numCache>
            </c:numRef>
          </c:val>
        </c:ser>
        <c:ser>
          <c:idx val="2"/>
          <c:order val="1"/>
          <c:tx>
            <c:v>Gas Natural</c:v>
          </c:tx>
          <c:spPr>
            <a:pattFill prst="openDmnd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'1451'!$X$61:$X$70</c:f>
              <c:numCache>
                <c:formatCode>0_)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'1451'!$Z$61:$Z$70</c:f>
              <c:numCache>
                <c:formatCode>0.00_)</c:formatCode>
                <c:ptCount val="10"/>
                <c:pt idx="0">
                  <c:v>21.392519</c:v>
                </c:pt>
                <c:pt idx="1">
                  <c:v>31.278547</c:v>
                </c:pt>
                <c:pt idx="2">
                  <c:v>38.693257489999986</c:v>
                </c:pt>
                <c:pt idx="3">
                  <c:v>52.949314159999993</c:v>
                </c:pt>
                <c:pt idx="4">
                  <c:v>27.993095800000003</c:v>
                </c:pt>
                <c:pt idx="5">
                  <c:v>33.041958749999999</c:v>
                </c:pt>
                <c:pt idx="6">
                  <c:v>43.874923335300011</c:v>
                </c:pt>
                <c:pt idx="7">
                  <c:v>35.000917179999995</c:v>
                </c:pt>
                <c:pt idx="8">
                  <c:v>32.924648210000001</c:v>
                </c:pt>
                <c:pt idx="9">
                  <c:v>27.96095544000001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7088896"/>
        <c:axId val="147116800"/>
      </c:barChart>
      <c:catAx>
        <c:axId val="147088896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1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11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7088896"/>
        <c:crosses val="autoZero"/>
        <c:crossBetween val="between"/>
        <c:majorUnit val="15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247832302212224"/>
          <c:y val="0.12389421653032669"/>
          <c:w val="0.28048848060659087"/>
          <c:h val="0.12705301428761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101600</xdr:rowOff>
    </xdr:from>
    <xdr:to>
      <xdr:col>21</xdr:col>
      <xdr:colOff>270510</xdr:colOff>
      <xdr:row>58</xdr:row>
      <xdr:rowOff>46990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37</xdr:row>
      <xdr:rowOff>31750</xdr:rowOff>
    </xdr:from>
    <xdr:to>
      <xdr:col>20</xdr:col>
      <xdr:colOff>324340</xdr:colOff>
      <xdr:row>40</xdr:row>
      <xdr:rowOff>64014</xdr:rowOff>
    </xdr:to>
    <xdr:sp macro="" textlink="">
      <xdr:nvSpPr>
        <xdr:cNvPr id="3" name="1 CuadroTexto"/>
        <xdr:cNvSpPr txBox="1"/>
      </xdr:nvSpPr>
      <xdr:spPr>
        <a:xfrm>
          <a:off x="704850" y="4114800"/>
          <a:ext cx="2407140" cy="37516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800" b="1">
              <a:latin typeface="Arial" pitchFamily="34" charset="0"/>
              <a:cs typeface="Arial" pitchFamily="34" charset="0"/>
            </a:rPr>
            <a:t>RETRIBUCIONES</a:t>
          </a:r>
          <a:r>
            <a:rPr lang="es-ES" sz="800" b="1" baseline="0">
              <a:latin typeface="Arial" pitchFamily="34" charset="0"/>
              <a:cs typeface="Arial" pitchFamily="34" charset="0"/>
            </a:rPr>
            <a:t> PAGADAS POR EL ESTADO, 2005-2014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(Millones de US Dólares)</a:t>
          </a:r>
          <a:endParaRPr lang="es-ES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171450</xdr:colOff>
      <xdr:row>58</xdr:row>
      <xdr:rowOff>19050</xdr:rowOff>
    </xdr:from>
    <xdr:to>
      <xdr:col>17</xdr:col>
      <xdr:colOff>355600</xdr:colOff>
      <xdr:row>59</xdr:row>
      <xdr:rowOff>69850</xdr:rowOff>
    </xdr:to>
    <xdr:sp macro="" textlink="">
      <xdr:nvSpPr>
        <xdr:cNvPr id="4" name="1 CuadroTexto"/>
        <xdr:cNvSpPr txBox="1"/>
      </xdr:nvSpPr>
      <xdr:spPr>
        <a:xfrm>
          <a:off x="171450" y="6457950"/>
          <a:ext cx="1371600" cy="158750"/>
        </a:xfrm>
        <a:prstGeom prst="rect">
          <a:avLst/>
        </a:prstGeom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PE" sz="600" b="1">
              <a:latin typeface="Arial Narrow" pitchFamily="34" charset="0"/>
            </a:rPr>
            <a:t>Fuente: Ministerio de Energía y Minas.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74"/>
  <sheetViews>
    <sheetView showGridLines="0" showZeros="0" tabSelected="1" zoomScale="120" zoomScaleNormal="120" workbookViewId="0">
      <selection activeCell="Z31" sqref="Z31"/>
    </sheetView>
  </sheetViews>
  <sheetFormatPr baseColWidth="10" defaultColWidth="6.7109375" defaultRowHeight="9" x14ac:dyDescent="0.2"/>
  <cols>
    <col min="1" max="1" width="17.28515625" style="6" customWidth="1"/>
    <col min="2" max="6" width="5.28515625" style="2" hidden="1" customWidth="1"/>
    <col min="7" max="7" width="7.7109375" style="2" hidden="1" customWidth="1"/>
    <col min="8" max="8" width="6.5703125" style="2" hidden="1" customWidth="1"/>
    <col min="9" max="13" width="5.7109375" style="2" hidden="1" customWidth="1"/>
    <col min="14" max="14" width="0.85546875" style="2" hidden="1" customWidth="1"/>
    <col min="15" max="17" width="6.7109375" style="2" hidden="1" customWidth="1"/>
    <col min="18" max="22" width="7.7109375" style="2" customWidth="1"/>
    <col min="23" max="23" width="6.7109375" style="2"/>
    <col min="24" max="26" width="6.85546875" style="2" bestFit="1" customWidth="1"/>
    <col min="27" max="27" width="7.42578125" style="2" bestFit="1" customWidth="1"/>
    <col min="28" max="28" width="6.85546875" style="2" bestFit="1" customWidth="1"/>
    <col min="29" max="16384" width="6.7109375" style="2"/>
  </cols>
  <sheetData>
    <row r="1" spans="1:22" ht="12" customHeight="1" x14ac:dyDescent="0.2">
      <c r="A1" s="1" t="s">
        <v>23</v>
      </c>
    </row>
    <row r="2" spans="1:22" ht="11.1" customHeight="1" x14ac:dyDescent="0.2">
      <c r="A2" s="3" t="s">
        <v>24</v>
      </c>
    </row>
    <row r="3" spans="1:22" ht="11.1" customHeight="1" x14ac:dyDescent="0.2">
      <c r="A3" s="22" t="s">
        <v>1</v>
      </c>
    </row>
    <row r="4" spans="1:22" ht="5.0999999999999996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4" customFormat="1" ht="12.95" customHeight="1" x14ac:dyDescent="0.2">
      <c r="A5" s="16" t="s">
        <v>9</v>
      </c>
      <c r="B5" s="12">
        <v>1994</v>
      </c>
      <c r="C5" s="12">
        <v>1995</v>
      </c>
      <c r="D5" s="12">
        <v>1996</v>
      </c>
      <c r="E5" s="12">
        <v>1997</v>
      </c>
      <c r="F5" s="12">
        <v>1998</v>
      </c>
      <c r="G5" s="12">
        <v>1999</v>
      </c>
      <c r="H5" s="12">
        <v>2000</v>
      </c>
      <c r="I5" s="12">
        <v>2001</v>
      </c>
      <c r="J5" s="12">
        <v>2002</v>
      </c>
      <c r="K5" s="12">
        <v>2003</v>
      </c>
      <c r="L5" s="12">
        <v>2004</v>
      </c>
      <c r="M5" s="12">
        <v>2005</v>
      </c>
      <c r="N5" s="12">
        <v>2006</v>
      </c>
      <c r="O5" s="15">
        <v>2007</v>
      </c>
      <c r="P5" s="15">
        <v>2008</v>
      </c>
      <c r="Q5" s="15">
        <v>2009</v>
      </c>
      <c r="R5" s="15">
        <v>2010</v>
      </c>
      <c r="S5" s="15">
        <v>2011</v>
      </c>
      <c r="T5" s="15">
        <v>2012</v>
      </c>
      <c r="U5" s="15">
        <v>2013</v>
      </c>
      <c r="V5" s="15">
        <v>2014</v>
      </c>
    </row>
    <row r="6" spans="1:22" s="4" customFormat="1" ht="5.0999999999999996" customHeight="1" x14ac:dyDescent="0.2">
      <c r="A6" s="1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4" customFormat="1" ht="13.5" customHeight="1" x14ac:dyDescent="0.2">
      <c r="A7" s="18" t="s">
        <v>0</v>
      </c>
      <c r="B7" s="11">
        <f t="shared" ref="B7:V7" si="0">+B8+B26</f>
        <v>290323.19506</v>
      </c>
      <c r="C7" s="11">
        <f t="shared" si="0"/>
        <v>308020.06095000007</v>
      </c>
      <c r="D7" s="11">
        <f t="shared" si="0"/>
        <v>353281.36823000002</v>
      </c>
      <c r="E7" s="11">
        <f t="shared" si="0"/>
        <v>320614.27011000004</v>
      </c>
      <c r="F7" s="11">
        <f t="shared" si="0"/>
        <v>201790.43643</v>
      </c>
      <c r="G7" s="11">
        <f t="shared" si="0"/>
        <v>236188.70749999999</v>
      </c>
      <c r="H7" s="11">
        <f t="shared" si="0"/>
        <v>342657.99278999999</v>
      </c>
      <c r="I7" s="11">
        <f t="shared" si="0"/>
        <v>184391.00216</v>
      </c>
      <c r="J7" s="11">
        <f t="shared" si="0"/>
        <v>109061.15212</v>
      </c>
      <c r="K7" s="11">
        <f t="shared" si="0"/>
        <v>122694.621</v>
      </c>
      <c r="L7" s="11">
        <f t="shared" si="0"/>
        <v>149047.11884000001</v>
      </c>
      <c r="M7" s="11">
        <f t="shared" si="0"/>
        <v>216802.07730999999</v>
      </c>
      <c r="N7" s="11">
        <f t="shared" si="0"/>
        <v>300218.84515000001</v>
      </c>
      <c r="O7" s="11">
        <f t="shared" si="0"/>
        <v>324910.88577999995</v>
      </c>
      <c r="P7" s="11">
        <f t="shared" si="0"/>
        <v>421901.61070000002</v>
      </c>
      <c r="Q7" s="11">
        <f t="shared" si="0"/>
        <v>272511.78826000006</v>
      </c>
      <c r="R7" s="11">
        <f t="shared" si="0"/>
        <v>369706.14457</v>
      </c>
      <c r="S7" s="11">
        <f t="shared" si="0"/>
        <v>487376.26703289995</v>
      </c>
      <c r="T7" s="11">
        <f>+T8+T26</f>
        <v>521933.02324999991</v>
      </c>
      <c r="U7" s="11">
        <f t="shared" ref="U7" si="1">+U8+U26</f>
        <v>441573.96388</v>
      </c>
      <c r="V7" s="11">
        <f t="shared" si="0"/>
        <v>422061.81526</v>
      </c>
    </row>
    <row r="8" spans="1:22" s="4" customFormat="1" ht="13.5" customHeight="1" x14ac:dyDescent="0.2">
      <c r="A8" s="18" t="s">
        <v>4</v>
      </c>
      <c r="B8" s="11">
        <f>+B9+B23</f>
        <v>280939.19506</v>
      </c>
      <c r="C8" s="11">
        <f t="shared" ref="C8:V8" si="2">+C9+C23</f>
        <v>299011.31035000004</v>
      </c>
      <c r="D8" s="11">
        <f t="shared" si="2"/>
        <v>342308.53480000002</v>
      </c>
      <c r="E8" s="11">
        <f t="shared" si="2"/>
        <v>310220.41246000002</v>
      </c>
      <c r="F8" s="11">
        <f t="shared" si="2"/>
        <v>192123.25128</v>
      </c>
      <c r="G8" s="11">
        <f t="shared" si="2"/>
        <v>224113.68685</v>
      </c>
      <c r="H8" s="11">
        <f t="shared" si="2"/>
        <v>327738.97086</v>
      </c>
      <c r="I8" s="11">
        <f t="shared" si="2"/>
        <v>176539.89313000001</v>
      </c>
      <c r="J8" s="11">
        <f t="shared" si="2"/>
        <v>101945.16309</v>
      </c>
      <c r="K8" s="11">
        <f t="shared" si="2"/>
        <v>112179.901</v>
      </c>
      <c r="L8" s="11">
        <f t="shared" si="2"/>
        <v>135437.01370000001</v>
      </c>
      <c r="M8" s="11">
        <f t="shared" si="2"/>
        <v>195409.55895000001</v>
      </c>
      <c r="N8" s="11">
        <f t="shared" si="2"/>
        <v>268940.29813000001</v>
      </c>
      <c r="O8" s="11">
        <f t="shared" si="2"/>
        <v>286217.62828999996</v>
      </c>
      <c r="P8" s="11">
        <f t="shared" si="2"/>
        <v>368952.29654000001</v>
      </c>
      <c r="Q8" s="11">
        <f t="shared" si="2"/>
        <v>244518.69246000005</v>
      </c>
      <c r="R8" s="11">
        <f t="shared" si="2"/>
        <v>336664.18582000001</v>
      </c>
      <c r="S8" s="11">
        <f t="shared" si="2"/>
        <v>443501.34369759995</v>
      </c>
      <c r="T8" s="11">
        <f>+T9+T23</f>
        <v>486932.10606999992</v>
      </c>
      <c r="U8" s="11">
        <f t="shared" ref="U8" si="3">+U9+U23</f>
        <v>408649.31566999998</v>
      </c>
      <c r="V8" s="11">
        <f t="shared" si="2"/>
        <v>394100.85982000001</v>
      </c>
    </row>
    <row r="9" spans="1:22" s="4" customFormat="1" ht="13.5" customHeight="1" x14ac:dyDescent="0.2">
      <c r="A9" s="18" t="s">
        <v>8</v>
      </c>
      <c r="B9" s="11">
        <f>+B10+B21</f>
        <v>280939.19506</v>
      </c>
      <c r="C9" s="11">
        <f t="shared" ref="C9:V9" si="4">+C10+C21</f>
        <v>299011.31035000004</v>
      </c>
      <c r="D9" s="11">
        <f t="shared" si="4"/>
        <v>342308.53480000002</v>
      </c>
      <c r="E9" s="11">
        <f t="shared" si="4"/>
        <v>310220.41246000002</v>
      </c>
      <c r="F9" s="11">
        <f t="shared" si="4"/>
        <v>192123.25128</v>
      </c>
      <c r="G9" s="11">
        <f t="shared" si="4"/>
        <v>224113.68685</v>
      </c>
      <c r="H9" s="11">
        <f t="shared" si="4"/>
        <v>327738.97086</v>
      </c>
      <c r="I9" s="11">
        <f t="shared" si="4"/>
        <v>176539.89313000001</v>
      </c>
      <c r="J9" s="11">
        <f t="shared" si="4"/>
        <v>101945.16309</v>
      </c>
      <c r="K9" s="11">
        <f t="shared" si="4"/>
        <v>112179.901</v>
      </c>
      <c r="L9" s="11">
        <f t="shared" si="4"/>
        <v>135437.01370000001</v>
      </c>
      <c r="M9" s="11">
        <f t="shared" si="4"/>
        <v>195409.55895000001</v>
      </c>
      <c r="N9" s="11">
        <f t="shared" si="4"/>
        <v>268940.29813000001</v>
      </c>
      <c r="O9" s="11">
        <f t="shared" si="4"/>
        <v>286217.62828999996</v>
      </c>
      <c r="P9" s="11">
        <f t="shared" si="4"/>
        <v>368952.29654000001</v>
      </c>
      <c r="Q9" s="11">
        <f t="shared" si="4"/>
        <v>235492.33483000004</v>
      </c>
      <c r="R9" s="11">
        <f t="shared" si="4"/>
        <v>314739.58314</v>
      </c>
      <c r="S9" s="11">
        <f t="shared" si="4"/>
        <v>415630.36854069994</v>
      </c>
      <c r="T9" s="11">
        <f>+T10+T21</f>
        <v>459778.39127999992</v>
      </c>
      <c r="U9" s="11">
        <f t="shared" ref="U9" si="5">+U10+U21</f>
        <v>382322.17888999998</v>
      </c>
      <c r="V9" s="11">
        <f t="shared" si="4"/>
        <v>369118.83116</v>
      </c>
    </row>
    <row r="10" spans="1:22" ht="13.5" customHeight="1" x14ac:dyDescent="0.2">
      <c r="A10" s="19" t="s">
        <v>2</v>
      </c>
      <c r="B10" s="10">
        <f>SUM(B11:B20)</f>
        <v>131700.19506</v>
      </c>
      <c r="C10" s="10">
        <f t="shared" ref="C10:V10" si="6">SUM(C11:C20)</f>
        <v>142684.42730000001</v>
      </c>
      <c r="D10" s="10">
        <f t="shared" si="6"/>
        <v>147678.41275000002</v>
      </c>
      <c r="E10" s="10">
        <f t="shared" si="6"/>
        <v>133776.69563999999</v>
      </c>
      <c r="F10" s="10">
        <f t="shared" si="6"/>
        <v>79713.403089999993</v>
      </c>
      <c r="G10" s="10">
        <f t="shared" si="6"/>
        <v>100721.35674000002</v>
      </c>
      <c r="H10" s="10">
        <f t="shared" si="6"/>
        <v>132318.78819999998</v>
      </c>
      <c r="I10" s="10">
        <f t="shared" si="6"/>
        <v>104125.0312</v>
      </c>
      <c r="J10" s="10">
        <f t="shared" si="6"/>
        <v>101945.16309</v>
      </c>
      <c r="K10" s="10">
        <f t="shared" si="6"/>
        <v>112179.901</v>
      </c>
      <c r="L10" s="10">
        <f t="shared" si="6"/>
        <v>135437.01370000001</v>
      </c>
      <c r="M10" s="10">
        <f t="shared" si="6"/>
        <v>195409.55895000001</v>
      </c>
      <c r="N10" s="10">
        <f t="shared" si="6"/>
        <v>268940.29813000001</v>
      </c>
      <c r="O10" s="10">
        <f t="shared" si="6"/>
        <v>286217.62828999996</v>
      </c>
      <c r="P10" s="10">
        <f t="shared" si="6"/>
        <v>368952.29654000001</v>
      </c>
      <c r="Q10" s="10">
        <f t="shared" si="6"/>
        <v>235492.33483000004</v>
      </c>
      <c r="R10" s="10">
        <f t="shared" si="6"/>
        <v>314739.58314</v>
      </c>
      <c r="S10" s="10">
        <f t="shared" si="6"/>
        <v>415630.36854069994</v>
      </c>
      <c r="T10" s="10">
        <f>SUM(T11:T20)</f>
        <v>459778.39127999992</v>
      </c>
      <c r="U10" s="10">
        <f t="shared" ref="U10" si="7">SUM(U11:U20)</f>
        <v>382322.17888999998</v>
      </c>
      <c r="V10" s="10">
        <f t="shared" si="6"/>
        <v>369118.83116</v>
      </c>
    </row>
    <row r="11" spans="1:22" ht="13.5" customHeight="1" x14ac:dyDescent="0.2">
      <c r="A11" s="20" t="s">
        <v>11</v>
      </c>
      <c r="B11" s="10">
        <v>1595</v>
      </c>
      <c r="C11" s="10">
        <v>2682.4652799999999</v>
      </c>
      <c r="D11" s="10">
        <v>3489.1909300000002</v>
      </c>
      <c r="E11" s="10">
        <v>2876.9210600000001</v>
      </c>
      <c r="F11" s="10">
        <v>1647.0667900000001</v>
      </c>
      <c r="G11" s="10">
        <v>2745.6684300000002</v>
      </c>
      <c r="H11" s="10">
        <v>4471.9856500000005</v>
      </c>
      <c r="I11" s="10">
        <v>3427.4976000000001</v>
      </c>
      <c r="J11" s="10">
        <v>3433.8772300000001</v>
      </c>
      <c r="K11" s="10">
        <v>4229.4080000000004</v>
      </c>
      <c r="L11" s="10">
        <v>5381.2501499999998</v>
      </c>
      <c r="M11" s="10">
        <v>9614.0379100000009</v>
      </c>
      <c r="N11" s="10">
        <v>12408.857470000001</v>
      </c>
      <c r="O11" s="10">
        <v>16148.588949999999</v>
      </c>
      <c r="P11" s="10">
        <v>23201.354530000001</v>
      </c>
      <c r="Q11" s="10">
        <v>13473.332899999998</v>
      </c>
      <c r="R11" s="10">
        <v>21801.421350000001</v>
      </c>
      <c r="S11" s="10">
        <v>33112.315984399997</v>
      </c>
      <c r="T11" s="10">
        <v>40313.524880000004</v>
      </c>
      <c r="U11" s="10">
        <v>46140.054879999996</v>
      </c>
      <c r="V11" s="10">
        <v>46495.055619999999</v>
      </c>
    </row>
    <row r="12" spans="1:22" ht="12.95" hidden="1" customHeight="1" x14ac:dyDescent="0.2">
      <c r="A12" s="20" t="s">
        <v>12</v>
      </c>
      <c r="B12" s="10">
        <v>833</v>
      </c>
      <c r="C12" s="10">
        <v>2068.4835499999999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/>
    </row>
    <row r="13" spans="1:22" ht="12.95" hidden="1" customHeight="1" x14ac:dyDescent="0.2">
      <c r="A13" s="20" t="s">
        <v>13</v>
      </c>
      <c r="B13" s="10">
        <v>663</v>
      </c>
      <c r="C13" s="10">
        <v>584.68392000000006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/>
    </row>
    <row r="14" spans="1:22" ht="12.95" hidden="1" customHeight="1" x14ac:dyDescent="0.2">
      <c r="A14" s="20" t="s">
        <v>14</v>
      </c>
      <c r="B14" s="10">
        <v>1212</v>
      </c>
      <c r="C14" s="10">
        <v>811.06802000000005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</row>
    <row r="15" spans="1:22" ht="13.5" customHeight="1" x14ac:dyDescent="0.2">
      <c r="A15" s="20" t="s">
        <v>15</v>
      </c>
      <c r="B15" s="10">
        <v>982</v>
      </c>
      <c r="C15" s="10">
        <v>1014.29585</v>
      </c>
      <c r="D15" s="10">
        <v>1125.62184</v>
      </c>
      <c r="E15" s="10">
        <v>909.44781999999998</v>
      </c>
      <c r="F15" s="10">
        <v>490.59866999999997</v>
      </c>
      <c r="G15" s="10">
        <v>777.16552999999999</v>
      </c>
      <c r="H15" s="10">
        <v>1172.5176799999999</v>
      </c>
      <c r="I15" s="10">
        <v>955.42501000000004</v>
      </c>
      <c r="J15" s="10">
        <v>1069.6247800000001</v>
      </c>
      <c r="K15" s="10">
        <v>1191.5909999999999</v>
      </c>
      <c r="L15" s="10">
        <v>1288.9796299999998</v>
      </c>
      <c r="M15" s="10">
        <v>1687.0514699999999</v>
      </c>
      <c r="N15" s="10">
        <v>1830.2833400000002</v>
      </c>
      <c r="O15" s="10">
        <v>2523.1610000000001</v>
      </c>
      <c r="P15" s="10">
        <v>4509.4375499999996</v>
      </c>
      <c r="Q15" s="10">
        <v>2619.9212000000002</v>
      </c>
      <c r="R15" s="10">
        <v>3858.66059</v>
      </c>
      <c r="S15" s="10">
        <v>3833.1273811000001</v>
      </c>
      <c r="T15" s="10">
        <v>3823.9713199999997</v>
      </c>
      <c r="U15" s="10">
        <v>3238.85923</v>
      </c>
      <c r="V15" s="10">
        <v>3060.7803399999998</v>
      </c>
    </row>
    <row r="16" spans="1:22" ht="12.95" hidden="1" customHeight="1" x14ac:dyDescent="0.2">
      <c r="A16" s="20" t="s">
        <v>16</v>
      </c>
      <c r="B16" s="10">
        <v>7254</v>
      </c>
      <c r="C16" s="10">
        <v>6460.8770000000004</v>
      </c>
      <c r="D16" s="10">
        <v>7924.5540000000001</v>
      </c>
      <c r="E16" s="10">
        <v>16154.975</v>
      </c>
      <c r="F16" s="10">
        <v>10775.924999999999</v>
      </c>
      <c r="G16" s="10">
        <v>12082.181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/>
    </row>
    <row r="17" spans="1:24" ht="12.95" hidden="1" customHeight="1" x14ac:dyDescent="0.2">
      <c r="A17" s="20" t="s">
        <v>20</v>
      </c>
      <c r="B17" s="10">
        <v>3580</v>
      </c>
      <c r="C17" s="10">
        <v>4226.3279199999997</v>
      </c>
      <c r="D17" s="10">
        <v>5653.7647400000005</v>
      </c>
      <c r="E17" s="10">
        <v>8097.36564</v>
      </c>
      <c r="F17" s="10">
        <v>4318.7567199999994</v>
      </c>
      <c r="G17" s="10">
        <v>6611.8540899999998</v>
      </c>
      <c r="H17" s="10">
        <v>6669.3710300000002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/>
    </row>
    <row r="18" spans="1:24" ht="13.5" customHeight="1" x14ac:dyDescent="0.2">
      <c r="A18" s="20" t="s">
        <v>18</v>
      </c>
      <c r="B18" s="10">
        <v>1869</v>
      </c>
      <c r="C18" s="10">
        <v>1959.7156499999999</v>
      </c>
      <c r="D18" s="10">
        <v>2364.1016099999997</v>
      </c>
      <c r="E18" s="10">
        <v>2147.8463999999999</v>
      </c>
      <c r="F18" s="10">
        <v>1248.8768</v>
      </c>
      <c r="G18" s="10">
        <v>1684.8849299999999</v>
      </c>
      <c r="H18" s="10">
        <v>2213.42362</v>
      </c>
      <c r="I18" s="10">
        <v>2117.0120400000001</v>
      </c>
      <c r="J18" s="10">
        <v>1941.8762099999999</v>
      </c>
      <c r="K18" s="10">
        <v>2060.1610000000001</v>
      </c>
      <c r="L18" s="10">
        <v>2355.7588599999999</v>
      </c>
      <c r="M18" s="10">
        <v>2603.8218099999999</v>
      </c>
      <c r="N18" s="10">
        <v>2683.92092</v>
      </c>
      <c r="O18" s="10">
        <v>2586.0660200000002</v>
      </c>
      <c r="P18" s="10">
        <v>2562.4884400000001</v>
      </c>
      <c r="Q18" s="10">
        <v>2439.6652400000003</v>
      </c>
      <c r="R18" s="10">
        <v>2376.9065900000001</v>
      </c>
      <c r="S18" s="10">
        <v>2228.0852347</v>
      </c>
      <c r="T18" s="10">
        <v>2145.2309799999998</v>
      </c>
      <c r="U18" s="10">
        <v>2487.3414700000003</v>
      </c>
      <c r="V18" s="10">
        <v>2557.1077100000002</v>
      </c>
    </row>
    <row r="19" spans="1:24" ht="13.5" customHeight="1" x14ac:dyDescent="0.2">
      <c r="A19" s="20" t="s">
        <v>19</v>
      </c>
      <c r="B19" s="10">
        <v>95560</v>
      </c>
      <c r="C19" s="10">
        <v>104968.4535</v>
      </c>
      <c r="D19" s="10">
        <v>117085.16119</v>
      </c>
      <c r="E19" s="10">
        <v>103590.13971999999</v>
      </c>
      <c r="F19" s="10">
        <v>61232.179109999997</v>
      </c>
      <c r="G19" s="10">
        <v>76819.602760000009</v>
      </c>
      <c r="H19" s="10">
        <v>117791.49021999999</v>
      </c>
      <c r="I19" s="10">
        <v>97625.096550000002</v>
      </c>
      <c r="J19" s="10">
        <v>95499.784870000003</v>
      </c>
      <c r="K19" s="10">
        <v>104698.74099999999</v>
      </c>
      <c r="L19" s="10">
        <v>126411.02506000001</v>
      </c>
      <c r="M19" s="10">
        <v>181504.64775999999</v>
      </c>
      <c r="N19" s="10">
        <v>252017.23639999999</v>
      </c>
      <c r="O19" s="10">
        <v>264959.81231999997</v>
      </c>
      <c r="P19" s="10">
        <v>338679.01601999998</v>
      </c>
      <c r="Q19" s="10">
        <v>216959.41549000004</v>
      </c>
      <c r="R19" s="10">
        <v>286702.59461000003</v>
      </c>
      <c r="S19" s="10">
        <v>376456.83994049998</v>
      </c>
      <c r="T19" s="10">
        <v>413495.66409999994</v>
      </c>
      <c r="U19" s="10">
        <v>330455.92330999998</v>
      </c>
      <c r="V19" s="10">
        <v>317005.88748999999</v>
      </c>
    </row>
    <row r="20" spans="1:24" ht="12.95" hidden="1" customHeight="1" x14ac:dyDescent="0.2">
      <c r="A20" s="20" t="s">
        <v>21</v>
      </c>
      <c r="B20" s="10">
        <v>18152.195059999998</v>
      </c>
      <c r="C20" s="10">
        <v>17908.05661</v>
      </c>
      <c r="D20" s="10">
        <v>10036.01844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</row>
    <row r="21" spans="1:24" ht="12.95" hidden="1" customHeight="1" x14ac:dyDescent="0.2">
      <c r="A21" s="19" t="s">
        <v>3</v>
      </c>
      <c r="B21" s="10">
        <f>+B22</f>
        <v>149239</v>
      </c>
      <c r="C21" s="10">
        <f t="shared" ref="C21:I21" si="8">+C22</f>
        <v>156326.88305</v>
      </c>
      <c r="D21" s="10">
        <f t="shared" si="8"/>
        <v>194630.12205000001</v>
      </c>
      <c r="E21" s="10">
        <f t="shared" si="8"/>
        <v>176443.71682</v>
      </c>
      <c r="F21" s="10">
        <f t="shared" si="8"/>
        <v>112409.84819</v>
      </c>
      <c r="G21" s="10">
        <f t="shared" si="8"/>
        <v>123392.33011</v>
      </c>
      <c r="H21" s="10">
        <f t="shared" si="8"/>
        <v>195420.18265999999</v>
      </c>
      <c r="I21" s="10">
        <f t="shared" si="8"/>
        <v>72414.861930000014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4" ht="12.95" hidden="1" customHeight="1" x14ac:dyDescent="0.2">
      <c r="A22" s="20" t="s">
        <v>22</v>
      </c>
      <c r="B22" s="10">
        <v>149239</v>
      </c>
      <c r="C22" s="10">
        <v>156326.88305</v>
      </c>
      <c r="D22" s="10">
        <v>194630.12205000001</v>
      </c>
      <c r="E22" s="10">
        <v>176443.71682</v>
      </c>
      <c r="F22" s="10">
        <v>112409.84819</v>
      </c>
      <c r="G22" s="10">
        <v>123392.33011</v>
      </c>
      <c r="H22" s="10">
        <v>195420.18265999999</v>
      </c>
      <c r="I22" s="10">
        <v>72414.861930000014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</row>
    <row r="23" spans="1:24" s="4" customFormat="1" ht="13.5" customHeight="1" x14ac:dyDescent="0.2">
      <c r="A23" s="18" t="s">
        <v>6</v>
      </c>
      <c r="B23" s="11">
        <f t="shared" ref="B23:V23" si="9">+B24</f>
        <v>0</v>
      </c>
      <c r="C23" s="11">
        <f t="shared" si="9"/>
        <v>0</v>
      </c>
      <c r="D23" s="11">
        <f t="shared" si="9"/>
        <v>0</v>
      </c>
      <c r="E23" s="11">
        <f t="shared" si="9"/>
        <v>0</v>
      </c>
      <c r="F23" s="11">
        <f t="shared" si="9"/>
        <v>0</v>
      </c>
      <c r="G23" s="11">
        <f t="shared" si="9"/>
        <v>0</v>
      </c>
      <c r="H23" s="11">
        <f t="shared" si="9"/>
        <v>0</v>
      </c>
      <c r="I23" s="11">
        <f t="shared" si="9"/>
        <v>0</v>
      </c>
      <c r="J23" s="11">
        <f t="shared" si="9"/>
        <v>0</v>
      </c>
      <c r="K23" s="11">
        <f t="shared" si="9"/>
        <v>0</v>
      </c>
      <c r="L23" s="11">
        <f t="shared" si="9"/>
        <v>0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1">
        <f t="shared" si="9"/>
        <v>0</v>
      </c>
      <c r="Q23" s="11">
        <f t="shared" si="9"/>
        <v>9026.3576300000004</v>
      </c>
      <c r="R23" s="11">
        <f t="shared" si="9"/>
        <v>21924.60268</v>
      </c>
      <c r="S23" s="11">
        <f t="shared" si="9"/>
        <v>27870.9751569</v>
      </c>
      <c r="T23" s="11">
        <f t="shared" si="9"/>
        <v>27153.714789999995</v>
      </c>
      <c r="U23" s="11">
        <f t="shared" si="9"/>
        <v>26327.136780000001</v>
      </c>
      <c r="V23" s="11">
        <f t="shared" si="9"/>
        <v>24982.02866</v>
      </c>
      <c r="X23" s="2"/>
    </row>
    <row r="24" spans="1:24" ht="13.5" customHeight="1" x14ac:dyDescent="0.2">
      <c r="A24" s="19" t="s">
        <v>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9026.3576300000004</v>
      </c>
      <c r="R24" s="10">
        <v>21924.60268</v>
      </c>
      <c r="S24" s="10">
        <v>27870.9751569</v>
      </c>
      <c r="T24" s="10">
        <v>27153.714789999995</v>
      </c>
      <c r="U24" s="10">
        <f>+U25</f>
        <v>26327.136780000001</v>
      </c>
      <c r="V24" s="10">
        <f>+V25</f>
        <v>24982.02866</v>
      </c>
    </row>
    <row r="25" spans="1:24" ht="13.5" customHeight="1" x14ac:dyDescent="0.2">
      <c r="A25" s="20" t="s">
        <v>19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9026.3576300000004</v>
      </c>
      <c r="R25" s="10">
        <v>21924.60268</v>
      </c>
      <c r="S25" s="10">
        <v>27870.9751569</v>
      </c>
      <c r="T25" s="10">
        <v>27153.714789999995</v>
      </c>
      <c r="U25" s="10">
        <v>26327.136780000001</v>
      </c>
      <c r="V25" s="10">
        <v>24982.02866</v>
      </c>
    </row>
    <row r="26" spans="1:24" s="4" customFormat="1" ht="13.5" customHeight="1" x14ac:dyDescent="0.2">
      <c r="A26" s="18" t="s">
        <v>7</v>
      </c>
      <c r="B26" s="11">
        <f t="shared" ref="B26:V26" si="10">SUM(B27:B31)-B27</f>
        <v>9384</v>
      </c>
      <c r="C26" s="11">
        <f t="shared" si="10"/>
        <v>9008.7505999999994</v>
      </c>
      <c r="D26" s="11">
        <f t="shared" si="10"/>
        <v>10972.833430000001</v>
      </c>
      <c r="E26" s="11">
        <f t="shared" si="10"/>
        <v>10393.85765</v>
      </c>
      <c r="F26" s="11">
        <f t="shared" si="10"/>
        <v>9667.1851499999993</v>
      </c>
      <c r="G26" s="11">
        <f t="shared" si="10"/>
        <v>12075.020650000002</v>
      </c>
      <c r="H26" s="11">
        <f t="shared" si="10"/>
        <v>14919.021929999999</v>
      </c>
      <c r="I26" s="11">
        <f t="shared" si="10"/>
        <v>7851.1090300000005</v>
      </c>
      <c r="J26" s="11">
        <f t="shared" si="10"/>
        <v>7115.9890299999997</v>
      </c>
      <c r="K26" s="11">
        <f t="shared" si="10"/>
        <v>10514.72</v>
      </c>
      <c r="L26" s="11">
        <f t="shared" si="10"/>
        <v>13610.10514</v>
      </c>
      <c r="M26" s="11">
        <f t="shared" si="10"/>
        <v>21392.518359999998</v>
      </c>
      <c r="N26" s="11">
        <f t="shared" si="10"/>
        <v>31278.547020000002</v>
      </c>
      <c r="O26" s="11">
        <f t="shared" si="10"/>
        <v>38693.257489999989</v>
      </c>
      <c r="P26" s="11">
        <f t="shared" si="10"/>
        <v>52949.314159999994</v>
      </c>
      <c r="Q26" s="11">
        <f t="shared" si="10"/>
        <v>27993.095800000003</v>
      </c>
      <c r="R26" s="11">
        <f t="shared" si="10"/>
        <v>33041.958749999998</v>
      </c>
      <c r="S26" s="11">
        <f t="shared" si="10"/>
        <v>43874.923335300009</v>
      </c>
      <c r="T26" s="11">
        <f>SUM(T27:T31)-T27</f>
        <v>35000.917179999997</v>
      </c>
      <c r="U26" s="11">
        <f t="shared" ref="U26" si="11">SUM(U27:U31)-U27</f>
        <v>32924.648209999999</v>
      </c>
      <c r="V26" s="11">
        <f t="shared" si="10"/>
        <v>27960.955440000009</v>
      </c>
      <c r="X26" s="2"/>
    </row>
    <row r="27" spans="1:24" ht="13.5" customHeight="1" x14ac:dyDescent="0.2">
      <c r="A27" s="19" t="s">
        <v>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ref="G27:V27" si="12">SUM(G28:G31)</f>
        <v>12075.020650000002</v>
      </c>
      <c r="H27" s="10">
        <f t="shared" si="12"/>
        <v>14919.021929999999</v>
      </c>
      <c r="I27" s="10">
        <f t="shared" si="12"/>
        <v>7851.1090300000005</v>
      </c>
      <c r="J27" s="10">
        <f t="shared" si="12"/>
        <v>7115.9890299999997</v>
      </c>
      <c r="K27" s="10">
        <f t="shared" si="12"/>
        <v>10514.72</v>
      </c>
      <c r="L27" s="10">
        <f t="shared" si="12"/>
        <v>13610.10514</v>
      </c>
      <c r="M27" s="10">
        <f t="shared" si="12"/>
        <v>21392.518359999998</v>
      </c>
      <c r="N27" s="10">
        <f t="shared" si="12"/>
        <v>31278.547020000002</v>
      </c>
      <c r="O27" s="10">
        <f t="shared" si="12"/>
        <v>38693.257489999989</v>
      </c>
      <c r="P27" s="10">
        <f t="shared" si="12"/>
        <v>52949.314159999994</v>
      </c>
      <c r="Q27" s="10">
        <f t="shared" si="12"/>
        <v>27993.095800000003</v>
      </c>
      <c r="R27" s="10">
        <f t="shared" si="12"/>
        <v>33041.958749999998</v>
      </c>
      <c r="S27" s="10">
        <f t="shared" si="12"/>
        <v>43874.923335300009</v>
      </c>
      <c r="T27" s="10">
        <f>SUM(T28:T31)</f>
        <v>35000.917179999997</v>
      </c>
      <c r="U27" s="10">
        <f t="shared" ref="U27" si="13">SUM(U28:U31)</f>
        <v>32924.648209999999</v>
      </c>
      <c r="V27" s="10">
        <f t="shared" si="12"/>
        <v>27960.955440000002</v>
      </c>
    </row>
    <row r="28" spans="1:24" ht="13.5" customHeight="1" x14ac:dyDescent="0.2">
      <c r="A28" s="20" t="s">
        <v>11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134.65834000000001</v>
      </c>
      <c r="H28" s="10">
        <v>180.87120000000002</v>
      </c>
      <c r="I28" s="10">
        <v>225.24369000000002</v>
      </c>
      <c r="J28" s="10">
        <v>394.19130999999999</v>
      </c>
      <c r="K28" s="10">
        <v>384.47</v>
      </c>
      <c r="L28" s="10">
        <v>881.42502000000002</v>
      </c>
      <c r="M28" s="10">
        <v>988.00781000000006</v>
      </c>
      <c r="N28" s="10">
        <v>1093.7129499999999</v>
      </c>
      <c r="O28" s="10">
        <v>1787.12509</v>
      </c>
      <c r="P28" s="10">
        <v>2339.7271900000001</v>
      </c>
      <c r="Q28" s="10">
        <v>2316.86231</v>
      </c>
      <c r="R28" s="10">
        <v>2256.1526599999997</v>
      </c>
      <c r="S28" s="10">
        <v>2328.9147063</v>
      </c>
      <c r="T28" s="10">
        <v>2532.6145200000001</v>
      </c>
      <c r="U28" s="10">
        <v>19909.89848</v>
      </c>
      <c r="V28" s="10">
        <v>9196.8035600000003</v>
      </c>
    </row>
    <row r="29" spans="1:24" ht="12.95" hidden="1" customHeight="1" x14ac:dyDescent="0.2">
      <c r="A29" s="20" t="s">
        <v>16</v>
      </c>
      <c r="B29" s="10">
        <v>0</v>
      </c>
      <c r="C29" s="10">
        <v>0</v>
      </c>
      <c r="D29" s="10">
        <v>0</v>
      </c>
      <c r="E29" s="10">
        <v>0</v>
      </c>
      <c r="F29" s="10">
        <v>1182.9327900000001</v>
      </c>
      <c r="G29" s="10">
        <v>1223.9911000000002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/>
    </row>
    <row r="30" spans="1:24" ht="12.95" hidden="1" customHeight="1" x14ac:dyDescent="0.2">
      <c r="A30" s="20" t="s">
        <v>17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361.26729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/>
    </row>
    <row r="31" spans="1:24" ht="13.5" customHeight="1" x14ac:dyDescent="0.2">
      <c r="A31" s="20" t="s">
        <v>19</v>
      </c>
      <c r="B31" s="10">
        <v>9384</v>
      </c>
      <c r="C31" s="10">
        <v>9008.7505999999994</v>
      </c>
      <c r="D31" s="10">
        <v>10972.833430000001</v>
      </c>
      <c r="E31" s="10">
        <v>10393.85765</v>
      </c>
      <c r="F31" s="10">
        <v>8484.2523599999986</v>
      </c>
      <c r="G31" s="10">
        <v>10716.371210000001</v>
      </c>
      <c r="H31" s="10">
        <v>14376.88344</v>
      </c>
      <c r="I31" s="10">
        <v>7625.8653400000003</v>
      </c>
      <c r="J31" s="10">
        <v>6721.7977199999996</v>
      </c>
      <c r="K31" s="10">
        <v>10130.25</v>
      </c>
      <c r="L31" s="10">
        <v>12728.680119999999</v>
      </c>
      <c r="M31" s="10">
        <v>20404.510549999999</v>
      </c>
      <c r="N31" s="10">
        <v>30184.834070000001</v>
      </c>
      <c r="O31" s="10">
        <v>36906.132399999988</v>
      </c>
      <c r="P31" s="10">
        <v>50609.586969999997</v>
      </c>
      <c r="Q31" s="10">
        <v>25676.233490000002</v>
      </c>
      <c r="R31" s="10">
        <v>30785.806089999998</v>
      </c>
      <c r="S31" s="10">
        <v>41546.008629000011</v>
      </c>
      <c r="T31" s="10">
        <v>32468.302659999994</v>
      </c>
      <c r="U31" s="10">
        <v>13014.74973</v>
      </c>
      <c r="V31" s="10">
        <v>18764.151880000001</v>
      </c>
    </row>
    <row r="32" spans="1:24" ht="4.5" customHeight="1" x14ac:dyDescent="0.2">
      <c r="A32" s="2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41.25" customHeight="1" x14ac:dyDescent="0.2">
      <c r="A33" s="23" t="s">
        <v>10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ht="9" customHeight="1" x14ac:dyDescent="0.2">
      <c r="A34" s="8" t="s">
        <v>5</v>
      </c>
      <c r="B34" s="5"/>
      <c r="C34" s="5"/>
      <c r="D34" s="5"/>
      <c r="E34" s="5"/>
      <c r="F34" s="5"/>
      <c r="G34" s="5"/>
      <c r="H34" s="5"/>
    </row>
    <row r="35" spans="1:22" ht="9" customHeight="1" x14ac:dyDescent="0.2">
      <c r="A35" s="8"/>
      <c r="B35" s="5"/>
      <c r="C35" s="5"/>
      <c r="D35" s="5"/>
      <c r="E35" s="5"/>
      <c r="F35" s="5"/>
      <c r="G35" s="5"/>
      <c r="H35" s="5"/>
    </row>
    <row r="36" spans="1:22" ht="9" customHeight="1" x14ac:dyDescent="0.2">
      <c r="A36" s="8"/>
      <c r="B36" s="5"/>
      <c r="C36" s="5"/>
      <c r="D36" s="5"/>
      <c r="E36" s="5"/>
      <c r="F36" s="5"/>
      <c r="G36" s="5"/>
      <c r="H36" s="5"/>
    </row>
    <row r="37" spans="1:22" ht="9" customHeight="1" x14ac:dyDescent="0.2">
      <c r="A37" s="8"/>
      <c r="B37" s="5"/>
      <c r="C37" s="5"/>
      <c r="D37" s="5"/>
      <c r="E37" s="5"/>
      <c r="F37" s="5"/>
      <c r="G37" s="5"/>
      <c r="H37" s="5"/>
    </row>
    <row r="38" spans="1:22" ht="9" customHeight="1" x14ac:dyDescent="0.2">
      <c r="A38" s="8"/>
      <c r="B38" s="5"/>
      <c r="C38" s="5"/>
      <c r="D38" s="5"/>
      <c r="E38" s="5"/>
      <c r="F38" s="5"/>
      <c r="G38" s="5"/>
      <c r="H38" s="5"/>
    </row>
    <row r="39" spans="1:22" ht="9" customHeight="1" x14ac:dyDescent="0.2">
      <c r="A39" s="8"/>
      <c r="B39" s="5"/>
      <c r="C39" s="5"/>
      <c r="D39" s="5"/>
      <c r="E39" s="5"/>
      <c r="F39" s="5"/>
      <c r="G39" s="5"/>
      <c r="H39" s="5"/>
    </row>
    <row r="40" spans="1:22" ht="9" customHeight="1" x14ac:dyDescent="0.2">
      <c r="A40" s="8"/>
      <c r="B40" s="5"/>
      <c r="C40" s="5"/>
      <c r="D40" s="5"/>
      <c r="E40" s="5"/>
      <c r="F40" s="5"/>
      <c r="G40" s="5"/>
      <c r="H40" s="5"/>
    </row>
    <row r="41" spans="1:22" ht="9" customHeight="1" x14ac:dyDescent="0.2">
      <c r="A41" s="8"/>
      <c r="B41" s="5"/>
      <c r="C41" s="5"/>
      <c r="D41" s="5"/>
      <c r="E41" s="5"/>
      <c r="F41" s="5"/>
      <c r="G41" s="5"/>
      <c r="H41" s="5"/>
    </row>
    <row r="42" spans="1:22" ht="9" customHeight="1" x14ac:dyDescent="0.2">
      <c r="A42" s="8"/>
      <c r="B42" s="5"/>
      <c r="C42" s="5"/>
      <c r="D42" s="5"/>
      <c r="E42" s="5"/>
      <c r="F42" s="5"/>
      <c r="G42" s="5"/>
      <c r="H42" s="5"/>
    </row>
    <row r="43" spans="1:22" ht="9" customHeight="1" x14ac:dyDescent="0.2">
      <c r="A43" s="8"/>
      <c r="B43" s="5"/>
      <c r="C43" s="5"/>
      <c r="D43" s="5"/>
      <c r="E43" s="5"/>
      <c r="F43" s="5"/>
      <c r="G43" s="5"/>
      <c r="H43" s="5"/>
    </row>
    <row r="45" spans="1:22" ht="12.75" x14ac:dyDescent="0.2">
      <c r="A45" s="7"/>
    </row>
    <row r="59" spans="23:31" x14ac:dyDescent="0.2">
      <c r="W59" s="25"/>
      <c r="X59" s="25"/>
      <c r="Y59" s="25"/>
      <c r="Z59" s="25"/>
      <c r="AA59" s="25"/>
      <c r="AB59" s="25"/>
      <c r="AC59" s="25"/>
      <c r="AD59" s="25"/>
      <c r="AE59" s="25"/>
    </row>
    <row r="60" spans="23:31" x14ac:dyDescent="0.2">
      <c r="W60" s="25"/>
      <c r="X60" s="25"/>
      <c r="Y60" s="25"/>
      <c r="Z60" s="25"/>
      <c r="AA60" s="25"/>
      <c r="AB60" s="25"/>
      <c r="AC60" s="25"/>
      <c r="AD60" s="25"/>
      <c r="AE60" s="25"/>
    </row>
    <row r="61" spans="23:31" x14ac:dyDescent="0.2">
      <c r="W61" s="25"/>
      <c r="X61" s="26">
        <v>2005</v>
      </c>
      <c r="Y61" s="25">
        <f t="shared" ref="Y61:Z67" si="14">+AA61/1000</f>
        <v>195.40955899999997</v>
      </c>
      <c r="Z61" s="25">
        <f t="shared" si="14"/>
        <v>21.392519</v>
      </c>
      <c r="AA61" s="25">
        <v>195409.55899999998</v>
      </c>
      <c r="AB61" s="25">
        <v>21392.519</v>
      </c>
      <c r="AC61" s="25"/>
      <c r="AD61" s="25"/>
      <c r="AE61" s="25"/>
    </row>
    <row r="62" spans="23:31" x14ac:dyDescent="0.2">
      <c r="W62" s="25"/>
      <c r="X62" s="26">
        <v>2006</v>
      </c>
      <c r="Y62" s="25">
        <f t="shared" si="14"/>
        <v>268.94029700000004</v>
      </c>
      <c r="Z62" s="25">
        <f t="shared" si="14"/>
        <v>31.278547</v>
      </c>
      <c r="AA62" s="25">
        <v>268940.29700000002</v>
      </c>
      <c r="AB62" s="25">
        <v>31278.546999999999</v>
      </c>
      <c r="AC62" s="25"/>
      <c r="AD62" s="25"/>
      <c r="AE62" s="25"/>
    </row>
    <row r="63" spans="23:31" x14ac:dyDescent="0.2">
      <c r="W63" s="25"/>
      <c r="X63" s="26">
        <v>2007</v>
      </c>
      <c r="Y63" s="25">
        <f t="shared" si="14"/>
        <v>286.21762828999994</v>
      </c>
      <c r="Z63" s="25">
        <f t="shared" si="14"/>
        <v>38.693257489999986</v>
      </c>
      <c r="AA63" s="25">
        <v>286217.62828999996</v>
      </c>
      <c r="AB63" s="25">
        <v>38693.257489999989</v>
      </c>
      <c r="AC63" s="25"/>
      <c r="AD63" s="25"/>
      <c r="AE63" s="25"/>
    </row>
    <row r="64" spans="23:31" x14ac:dyDescent="0.2">
      <c r="W64" s="25"/>
      <c r="X64" s="26">
        <v>2008</v>
      </c>
      <c r="Y64" s="25">
        <f t="shared" si="14"/>
        <v>368.95229654000002</v>
      </c>
      <c r="Z64" s="25">
        <f t="shared" si="14"/>
        <v>52.949314159999993</v>
      </c>
      <c r="AA64" s="25">
        <v>368952.29654000001</v>
      </c>
      <c r="AB64" s="25">
        <v>52949.314159999994</v>
      </c>
      <c r="AC64" s="25"/>
      <c r="AD64" s="25"/>
      <c r="AE64" s="25"/>
    </row>
    <row r="65" spans="23:31" x14ac:dyDescent="0.2">
      <c r="W65" s="25"/>
      <c r="X65" s="26">
        <v>2009</v>
      </c>
      <c r="Y65" s="25">
        <f t="shared" si="14"/>
        <v>244.51869246000004</v>
      </c>
      <c r="Z65" s="25">
        <f t="shared" si="14"/>
        <v>27.993095800000003</v>
      </c>
      <c r="AA65" s="25">
        <v>244518.69246000005</v>
      </c>
      <c r="AB65" s="25">
        <v>27993.095800000003</v>
      </c>
      <c r="AC65" s="25"/>
      <c r="AD65" s="25"/>
      <c r="AE65" s="25"/>
    </row>
    <row r="66" spans="23:31" x14ac:dyDescent="0.2">
      <c r="W66" s="25"/>
      <c r="X66" s="26">
        <v>2010</v>
      </c>
      <c r="Y66" s="25">
        <f t="shared" si="14"/>
        <v>336.66418582</v>
      </c>
      <c r="Z66" s="25">
        <f t="shared" si="14"/>
        <v>33.041958749999999</v>
      </c>
      <c r="AA66" s="25">
        <v>336664.18582000001</v>
      </c>
      <c r="AB66" s="25">
        <v>33041.958749999998</v>
      </c>
      <c r="AC66" s="25"/>
      <c r="AD66" s="25"/>
      <c r="AE66" s="25"/>
    </row>
    <row r="67" spans="23:31" x14ac:dyDescent="0.2">
      <c r="W67" s="25"/>
      <c r="X67" s="26">
        <v>2011</v>
      </c>
      <c r="Y67" s="25">
        <f t="shared" si="14"/>
        <v>443.50134369759996</v>
      </c>
      <c r="Z67" s="25">
        <f t="shared" si="14"/>
        <v>43.874923335300011</v>
      </c>
      <c r="AA67" s="25">
        <v>443501.34369759995</v>
      </c>
      <c r="AB67" s="25">
        <v>43874.923335300009</v>
      </c>
      <c r="AC67" s="25"/>
      <c r="AD67" s="25"/>
      <c r="AE67" s="25"/>
    </row>
    <row r="68" spans="23:31" x14ac:dyDescent="0.2">
      <c r="W68" s="25"/>
      <c r="X68" s="26">
        <v>2012</v>
      </c>
      <c r="Y68" s="25">
        <f t="shared" ref="Y68:Y70" si="15">+AA68/1000</f>
        <v>486.93210606999992</v>
      </c>
      <c r="Z68" s="25">
        <f t="shared" ref="Z68:Z70" si="16">+AB68/1000</f>
        <v>35.000917179999995</v>
      </c>
      <c r="AA68" s="25">
        <v>486932.10606999992</v>
      </c>
      <c r="AB68" s="25">
        <v>35000.917179999997</v>
      </c>
      <c r="AC68" s="25"/>
      <c r="AD68" s="25"/>
      <c r="AE68" s="25"/>
    </row>
    <row r="69" spans="23:31" x14ac:dyDescent="0.2">
      <c r="W69" s="25"/>
      <c r="X69" s="26">
        <v>2013</v>
      </c>
      <c r="Y69" s="25">
        <f t="shared" ref="Y69" si="17">+AA69/1000</f>
        <v>408.64931566999996</v>
      </c>
      <c r="Z69" s="25">
        <f t="shared" ref="Z69" si="18">+AB69/1000</f>
        <v>32.924648210000001</v>
      </c>
      <c r="AA69" s="25">
        <v>408649.31566999998</v>
      </c>
      <c r="AB69" s="25">
        <v>32924.648209999999</v>
      </c>
      <c r="AC69" s="25"/>
      <c r="AD69" s="25"/>
      <c r="AE69" s="25"/>
    </row>
    <row r="70" spans="23:31" x14ac:dyDescent="0.2">
      <c r="W70" s="25"/>
      <c r="X70" s="26">
        <v>2014</v>
      </c>
      <c r="Y70" s="25">
        <f t="shared" si="15"/>
        <v>394.10085982000004</v>
      </c>
      <c r="Z70" s="25">
        <f t="shared" si="16"/>
        <v>27.96095544000001</v>
      </c>
      <c r="AA70" s="25">
        <v>394100.85982000001</v>
      </c>
      <c r="AB70" s="25">
        <v>27960.955440000009</v>
      </c>
      <c r="AC70" s="25"/>
      <c r="AD70" s="25"/>
      <c r="AE70" s="25"/>
    </row>
    <row r="71" spans="23:31" x14ac:dyDescent="0.2">
      <c r="W71" s="25"/>
      <c r="X71" s="25"/>
      <c r="Y71" s="25"/>
      <c r="Z71" s="25"/>
      <c r="AA71" s="25"/>
      <c r="AB71" s="25"/>
      <c r="AC71" s="25"/>
      <c r="AD71" s="25"/>
      <c r="AE71" s="25"/>
    </row>
    <row r="72" spans="23:31" x14ac:dyDescent="0.2">
      <c r="W72" s="25"/>
      <c r="X72" s="25"/>
      <c r="Y72" s="25"/>
      <c r="Z72" s="25"/>
      <c r="AA72" s="25"/>
      <c r="AB72" s="25"/>
      <c r="AC72" s="25"/>
      <c r="AD72" s="25"/>
      <c r="AE72" s="25"/>
    </row>
    <row r="73" spans="23:31" x14ac:dyDescent="0.2">
      <c r="W73" s="25"/>
      <c r="X73" s="25"/>
      <c r="Y73" s="25"/>
      <c r="Z73" s="25"/>
      <c r="AA73" s="25"/>
      <c r="AB73" s="25"/>
      <c r="AC73" s="25"/>
      <c r="AD73" s="25"/>
      <c r="AE73" s="25"/>
    </row>
    <row r="74" spans="23:31" x14ac:dyDescent="0.2">
      <c r="W74" s="25"/>
      <c r="X74" s="25"/>
      <c r="Y74" s="25"/>
      <c r="Z74" s="25"/>
      <c r="AA74" s="25"/>
      <c r="AB74" s="25"/>
      <c r="AC74" s="25"/>
      <c r="AD74" s="25"/>
      <c r="AE74" s="25"/>
    </row>
  </sheetData>
  <mergeCells count="1">
    <mergeCell ref="A33:V33"/>
  </mergeCells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1451</vt:lpstr>
      <vt:lpstr>'1451'!Área_de_impresión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2015-05-07T20:43:39Z</cp:lastPrinted>
  <dcterms:created xsi:type="dcterms:W3CDTF">2003-11-20T21:27:21Z</dcterms:created>
  <dcterms:modified xsi:type="dcterms:W3CDTF">2015-06-04T16:45:46Z</dcterms:modified>
</cp:coreProperties>
</file>