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580" windowHeight="5970"/>
  </bookViews>
  <sheets>
    <sheet name="1450" sheetId="1" r:id="rId1"/>
  </sheets>
  <definedNames>
    <definedName name="_xlnm.Print_Area" localSheetId="0">'1450'!$A$1:$U$54</definedName>
  </definedNames>
  <calcPr calcId="145621"/>
</workbook>
</file>

<file path=xl/calcChain.xml><?xml version="1.0" encoding="utf-8"?>
<calcChain xmlns="http://schemas.openxmlformats.org/spreadsheetml/2006/main">
  <c r="U40" i="1" l="1"/>
  <c r="T40" i="1"/>
  <c r="S40" i="1"/>
  <c r="U35" i="1"/>
  <c r="U12" i="1" l="1"/>
  <c r="U11" i="1"/>
  <c r="T47" i="1" l="1"/>
  <c r="T39" i="1" s="1"/>
  <c r="T45" i="1"/>
  <c r="T35" i="1"/>
  <c r="T33" i="1"/>
  <c r="T30" i="1"/>
  <c r="T22" i="1"/>
  <c r="T19" i="1"/>
  <c r="T9" i="1"/>
  <c r="T32" i="1" l="1"/>
  <c r="T8" i="1"/>
  <c r="T7" i="1" s="1"/>
  <c r="S22" i="1"/>
  <c r="R22" i="1"/>
  <c r="U22" i="1"/>
  <c r="U30" i="1"/>
  <c r="U33" i="1"/>
  <c r="U32" i="1" s="1"/>
  <c r="U45" i="1"/>
  <c r="S47" i="1"/>
  <c r="S39" i="1"/>
  <c r="S35" i="1"/>
  <c r="S32" i="1" s="1"/>
  <c r="S19" i="1"/>
  <c r="S9" i="1"/>
  <c r="R40" i="1"/>
  <c r="Q40" i="1"/>
  <c r="P40" i="1"/>
  <c r="O40" i="1"/>
  <c r="N40" i="1"/>
  <c r="N39" i="1" s="1"/>
  <c r="M40" i="1"/>
  <c r="L40" i="1"/>
  <c r="L39" i="1" s="1"/>
  <c r="K40" i="1"/>
  <c r="J40" i="1"/>
  <c r="I40" i="1"/>
  <c r="H40" i="1"/>
  <c r="G40" i="1"/>
  <c r="F40" i="1"/>
  <c r="E40" i="1"/>
  <c r="D40" i="1"/>
  <c r="D39" i="1" s="1"/>
  <c r="C40" i="1"/>
  <c r="J47" i="1"/>
  <c r="I47" i="1"/>
  <c r="I39" i="1"/>
  <c r="H47" i="1"/>
  <c r="G47" i="1"/>
  <c r="F47" i="1"/>
  <c r="F39" i="1" s="1"/>
  <c r="E47" i="1"/>
  <c r="D47" i="1"/>
  <c r="C47" i="1"/>
  <c r="B47" i="1"/>
  <c r="J35" i="1"/>
  <c r="J32" i="1" s="1"/>
  <c r="I35" i="1"/>
  <c r="I32" i="1" s="1"/>
  <c r="H35" i="1"/>
  <c r="H32" i="1" s="1"/>
  <c r="G35" i="1"/>
  <c r="G32" i="1" s="1"/>
  <c r="F35" i="1"/>
  <c r="F32" i="1" s="1"/>
  <c r="E35" i="1"/>
  <c r="E32" i="1" s="1"/>
  <c r="D35" i="1"/>
  <c r="C35" i="1"/>
  <c r="B40" i="1"/>
  <c r="B39" i="1" s="1"/>
  <c r="B35" i="1"/>
  <c r="D22" i="1"/>
  <c r="C22" i="1"/>
  <c r="B22" i="1"/>
  <c r="D9" i="1"/>
  <c r="D8" i="1" s="1"/>
  <c r="C9" i="1"/>
  <c r="B9" i="1"/>
  <c r="E22" i="1"/>
  <c r="E9" i="1"/>
  <c r="E8" i="1" s="1"/>
  <c r="R47" i="1"/>
  <c r="R39" i="1" s="1"/>
  <c r="R35" i="1"/>
  <c r="R32" i="1" s="1"/>
  <c r="R19" i="1"/>
  <c r="R9" i="1"/>
  <c r="R8" i="1" s="1"/>
  <c r="Q47" i="1"/>
  <c r="Q39" i="1" s="1"/>
  <c r="Q35" i="1"/>
  <c r="Q32" i="1" s="1"/>
  <c r="Q22" i="1"/>
  <c r="Q19" i="1"/>
  <c r="Q9" i="1"/>
  <c r="U47" i="1"/>
  <c r="U39" i="1" s="1"/>
  <c r="P47" i="1"/>
  <c r="P39" i="1" s="1"/>
  <c r="O47" i="1"/>
  <c r="O39" i="1" s="1"/>
  <c r="N47" i="1"/>
  <c r="M47" i="1"/>
  <c r="L47" i="1"/>
  <c r="K47" i="1"/>
  <c r="K39" i="1" s="1"/>
  <c r="P35" i="1"/>
  <c r="P32" i="1" s="1"/>
  <c r="P22" i="1"/>
  <c r="P19" i="1"/>
  <c r="P9" i="1"/>
  <c r="U19" i="1"/>
  <c r="O35" i="1"/>
  <c r="O32" i="1" s="1"/>
  <c r="O22" i="1"/>
  <c r="O19" i="1"/>
  <c r="O9" i="1"/>
  <c r="N35" i="1"/>
  <c r="N32" i="1" s="1"/>
  <c r="N9" i="1"/>
  <c r="N19" i="1"/>
  <c r="N22" i="1"/>
  <c r="M35" i="1"/>
  <c r="M32" i="1" s="1"/>
  <c r="M9" i="1"/>
  <c r="M22" i="1"/>
  <c r="L35" i="1"/>
  <c r="L32" i="1" s="1"/>
  <c r="L9" i="1"/>
  <c r="L22" i="1"/>
  <c r="K35" i="1"/>
  <c r="K32" i="1" s="1"/>
  <c r="K9" i="1"/>
  <c r="K22" i="1"/>
  <c r="J9" i="1"/>
  <c r="J22" i="1"/>
  <c r="I9" i="1"/>
  <c r="I22" i="1"/>
  <c r="H9" i="1"/>
  <c r="H19" i="1"/>
  <c r="H22" i="1"/>
  <c r="G9" i="1"/>
  <c r="G8" i="1" s="1"/>
  <c r="G22" i="1"/>
  <c r="F9" i="1"/>
  <c r="F22" i="1"/>
  <c r="J39" i="1"/>
  <c r="E39" i="1"/>
  <c r="S8" i="1" l="1"/>
  <c r="P8" i="1"/>
  <c r="D7" i="1"/>
  <c r="G39" i="1"/>
  <c r="F8" i="1"/>
  <c r="M39" i="1"/>
  <c r="B8" i="1"/>
  <c r="B7" i="1" s="1"/>
  <c r="H39" i="1"/>
  <c r="U8" i="1"/>
  <c r="U7" i="1" s="1"/>
  <c r="C8" i="1"/>
  <c r="C39" i="1"/>
  <c r="P7" i="1"/>
  <c r="R7" i="1"/>
  <c r="F7" i="1"/>
  <c r="E7" i="1"/>
  <c r="J8" i="1"/>
  <c r="J7" i="1" s="1"/>
  <c r="M8" i="1"/>
  <c r="H8" i="1"/>
  <c r="N8" i="1"/>
  <c r="N7" i="1" s="1"/>
  <c r="K8" i="1"/>
  <c r="K7" i="1" s="1"/>
  <c r="S7" i="1"/>
  <c r="L8" i="1"/>
  <c r="L7" i="1" s="1"/>
  <c r="G7" i="1"/>
  <c r="C7" i="1"/>
  <c r="I8" i="1"/>
  <c r="I7" i="1" s="1"/>
  <c r="O8" i="1"/>
  <c r="O7" i="1" s="1"/>
  <c r="Q8" i="1"/>
  <c r="Q7" i="1" s="1"/>
  <c r="H7" i="1" l="1"/>
  <c r="M7" i="1"/>
</calcChain>
</file>

<file path=xl/sharedStrings.xml><?xml version="1.0" encoding="utf-8"?>
<sst xmlns="http://schemas.openxmlformats.org/spreadsheetml/2006/main" count="50" uniqueCount="40">
  <si>
    <t>Total</t>
  </si>
  <si>
    <t xml:space="preserve">     (Miles de US Dólares)</t>
  </si>
  <si>
    <t>Piura</t>
  </si>
  <si>
    <t>Tumbes</t>
  </si>
  <si>
    <t>Loreto</t>
  </si>
  <si>
    <t>Loreto - Huánuco</t>
  </si>
  <si>
    <t>Ucayali</t>
  </si>
  <si>
    <t>Cusco</t>
  </si>
  <si>
    <t>Gas Natural</t>
  </si>
  <si>
    <r>
      <t>Nota:</t>
    </r>
    <r>
      <rPr>
        <sz val="6"/>
        <rFont val="Arial Narrow"/>
        <family val="2"/>
      </rPr>
      <t xml:space="preserve"> El Contrato de Licencia es el celebrado por PERUPETRO S.A. con el Contratista y por el cual éste obtiene la autorización de explorar y explotar o explotar Hidrocarburos en el área de Contrato; en mérito del cual PERUPETRO S.A. transfiere el derecho de propiedad de los Hidrocarburos extraídos al Contratista, quien debe pagar una regalía al Estado.</t>
    </r>
  </si>
  <si>
    <t>Origen</t>
  </si>
  <si>
    <t>Lote II</t>
  </si>
  <si>
    <t>Lote III</t>
  </si>
  <si>
    <t>Lote IV</t>
  </si>
  <si>
    <t>Lote VII/VI</t>
  </si>
  <si>
    <t>Lote X</t>
  </si>
  <si>
    <t>Lote XIII</t>
  </si>
  <si>
    <t>Lote XV</t>
  </si>
  <si>
    <t>Lote XX</t>
  </si>
  <si>
    <t>Lote Z-6</t>
  </si>
  <si>
    <t>Lote Z-1</t>
  </si>
  <si>
    <t>Lote 8</t>
  </si>
  <si>
    <t>Lote 1-AB</t>
  </si>
  <si>
    <t>Lote 31-E</t>
  </si>
  <si>
    <t>Lote 31 B-D</t>
  </si>
  <si>
    <t>Lote 31-C</t>
  </si>
  <si>
    <t>Lote 56</t>
  </si>
  <si>
    <t>Lote 88</t>
  </si>
  <si>
    <t>Lote XIV</t>
  </si>
  <si>
    <t>Lote 58</t>
  </si>
  <si>
    <t>Lote 131</t>
  </si>
  <si>
    <t>Lote 102</t>
  </si>
  <si>
    <t>Lote 67</t>
  </si>
  <si>
    <t>Lote 95</t>
  </si>
  <si>
    <t>14.50   REGALÍAS COBRADAS POR EL ESTADO POR EXPLORACIÓN Y/O</t>
  </si>
  <si>
    <t>Lote 57</t>
  </si>
  <si>
    <t>Líquidos de Gas natural</t>
  </si>
  <si>
    <t>Petróleo Crudo</t>
  </si>
  <si>
    <t xml:space="preserve">    EXPLOTACIÓN DE HIDROCARBUROS, SEGÚN ORIGEN, 2010-2014</t>
  </si>
  <si>
    <t>Fuente: Ministerio de Energía y Minas - Dirección General de Hidrocarburos.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</si>
</sst>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0_)"/>
    <numFmt numFmtId="166" formatCode="0.0_)"/>
    <numFmt numFmtId="167" formatCode="#\ ###\ ##0;0;&quot;-&quot;"/>
    <numFmt numFmtId="168" formatCode="0.00000000_)"/>
  </numFmts>
  <fonts count="17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b/>
      <sz val="7"/>
      <name val="Arial Narrow"/>
      <family val="2"/>
    </font>
    <font>
      <sz val="7"/>
      <name val="Arial Narrow"/>
      <family val="2"/>
    </font>
    <font>
      <sz val="10"/>
      <name val="Helv"/>
    </font>
    <font>
      <b/>
      <u val="singleAccounting"/>
      <sz val="7"/>
      <name val="Arial Narrow"/>
      <family val="2"/>
    </font>
    <font>
      <b/>
      <u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sz val="10"/>
      <name val="Verdana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5" fillId="0" borderId="0"/>
    <xf numFmtId="0" fontId="2" fillId="0" borderId="0"/>
    <xf numFmtId="0" fontId="12" fillId="0" borderId="0"/>
    <xf numFmtId="164" fontId="5" fillId="0" borderId="0"/>
    <xf numFmtId="0" fontId="10" fillId="0" borderId="0"/>
  </cellStyleXfs>
  <cellXfs count="32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164" fontId="4" fillId="0" borderId="0" xfId="4" applyFont="1" applyAlignment="1">
      <alignment horizontal="right" vertical="center"/>
    </xf>
    <xf numFmtId="0" fontId="1" fillId="0" borderId="0" xfId="2" quotePrefix="1" applyFont="1" applyAlignment="1" applyProtection="1">
      <alignment horizontal="left" vertical="center" indent="2"/>
    </xf>
    <xf numFmtId="164" fontId="7" fillId="0" borderId="0" xfId="4" applyFont="1" applyAlignment="1">
      <alignment horizontal="right" vertical="center"/>
    </xf>
    <xf numFmtId="164" fontId="3" fillId="0" borderId="0" xfId="4" applyFont="1" applyAlignment="1">
      <alignment horizontal="right" vertical="center"/>
    </xf>
    <xf numFmtId="164" fontId="9" fillId="0" borderId="0" xfId="4" applyFont="1" applyAlignment="1">
      <alignment horizontal="right" vertical="center"/>
    </xf>
    <xf numFmtId="164" fontId="4" fillId="0" borderId="0" xfId="4" applyFont="1" applyAlignment="1">
      <alignment horizontal="left" vertical="center"/>
    </xf>
    <xf numFmtId="0" fontId="11" fillId="0" borderId="0" xfId="0" applyFont="1"/>
    <xf numFmtId="0" fontId="8" fillId="0" borderId="0" xfId="3" quotePrefix="1" applyFont="1" applyBorder="1" applyAlignment="1" applyProtection="1">
      <alignment horizontal="left" vertical="center"/>
    </xf>
    <xf numFmtId="165" fontId="6" fillId="0" borderId="2" xfId="1" quotePrefix="1" applyNumberFormat="1" applyFont="1" applyBorder="1" applyAlignment="1" applyProtection="1">
      <alignment horizontal="left" vertical="center"/>
    </xf>
    <xf numFmtId="166" fontId="4" fillId="0" borderId="2" xfId="0" applyNumberFormat="1" applyFont="1" applyBorder="1" applyAlignment="1" applyProtection="1">
      <alignment horizontal="right" vertical="center"/>
    </xf>
    <xf numFmtId="164" fontId="4" fillId="0" borderId="2" xfId="4" applyFont="1" applyBorder="1" applyAlignment="1">
      <alignment horizontal="right" vertical="center"/>
    </xf>
    <xf numFmtId="164" fontId="4" fillId="0" borderId="6" xfId="4" applyFont="1" applyBorder="1" applyAlignment="1">
      <alignment horizontal="left" vertical="center"/>
    </xf>
    <xf numFmtId="0" fontId="13" fillId="0" borderId="0" xfId="2" quotePrefix="1" applyFont="1" applyAlignment="1" applyProtection="1">
      <alignment horizontal="left" vertical="center" indent="2"/>
    </xf>
    <xf numFmtId="165" fontId="14" fillId="0" borderId="4" xfId="1" applyNumberFormat="1" applyFont="1" applyBorder="1" applyAlignment="1" applyProtection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3" xfId="0" applyNumberFormat="1" applyFont="1" applyBorder="1" applyAlignment="1">
      <alignment horizontal="right" vertical="center"/>
    </xf>
    <xf numFmtId="165" fontId="14" fillId="0" borderId="5" xfId="1" applyNumberFormat="1" applyFont="1" applyBorder="1" applyAlignment="1" applyProtection="1">
      <alignment horizontal="center" vertical="center"/>
    </xf>
    <xf numFmtId="1" fontId="14" fillId="0" borderId="0" xfId="0" applyNumberFormat="1" applyFont="1" applyBorder="1" applyAlignment="1">
      <alignment horizontal="right" vertical="center"/>
    </xf>
    <xf numFmtId="165" fontId="14" fillId="0" borderId="5" xfId="1" applyNumberFormat="1" applyFont="1" applyBorder="1" applyAlignment="1" applyProtection="1">
      <alignment horizontal="left" vertical="center"/>
    </xf>
    <xf numFmtId="167" fontId="14" fillId="0" borderId="0" xfId="0" applyNumberFormat="1" applyFont="1" applyAlignment="1">
      <alignment horizontal="right" vertical="center"/>
    </xf>
    <xf numFmtId="165" fontId="13" fillId="0" borderId="5" xfId="1" applyNumberFormat="1" applyFont="1" applyBorder="1" applyAlignment="1" applyProtection="1">
      <alignment horizontal="left" vertical="center"/>
    </xf>
    <xf numFmtId="167" fontId="13" fillId="0" borderId="0" xfId="0" applyNumberFormat="1" applyFont="1" applyAlignment="1">
      <alignment horizontal="right" vertical="center"/>
    </xf>
    <xf numFmtId="165" fontId="13" fillId="0" borderId="5" xfId="1" applyNumberFormat="1" applyFont="1" applyBorder="1" applyAlignment="1" applyProtection="1">
      <alignment horizontal="left" vertical="center" indent="1"/>
    </xf>
    <xf numFmtId="167" fontId="13" fillId="0" borderId="0" xfId="0" applyNumberFormat="1" applyFont="1" applyAlignment="1" applyProtection="1">
      <alignment horizontal="right" vertical="center"/>
    </xf>
    <xf numFmtId="168" fontId="9" fillId="0" borderId="0" xfId="4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167" fontId="16" fillId="0" borderId="0" xfId="0" applyNumberFormat="1" applyFont="1" applyAlignment="1">
      <alignment horizontal="right" vertical="center"/>
    </xf>
    <xf numFmtId="167" fontId="16" fillId="0" borderId="0" xfId="0" applyNumberFormat="1" applyFont="1" applyAlignment="1" applyProtection="1">
      <alignment horizontal="right" vertical="center"/>
    </xf>
    <xf numFmtId="164" fontId="8" fillId="0" borderId="0" xfId="4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</cellXfs>
  <cellStyles count="6">
    <cellStyle name="Normal" xfId="0" builtinId="0"/>
    <cellStyle name="Normal 2" xfId="5"/>
    <cellStyle name="Normal_IEC12004" xfId="1"/>
    <cellStyle name="Normal_IEC12037" xfId="2"/>
    <cellStyle name="Normal_IEC12042" xfId="3"/>
    <cellStyle name="Normal_IEIM14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74"/>
  <sheetViews>
    <sheetView showGridLines="0" showZeros="0" tabSelected="1" zoomScale="120" zoomScaleNormal="120" workbookViewId="0">
      <selection activeCell="V3" sqref="V3"/>
    </sheetView>
  </sheetViews>
  <sheetFormatPr baseColWidth="10" defaultColWidth="6.7109375" defaultRowHeight="9" x14ac:dyDescent="0.2"/>
  <cols>
    <col min="1" max="1" width="21.5703125" style="7" customWidth="1"/>
    <col min="2" max="13" width="7.7109375" style="2" hidden="1" customWidth="1"/>
    <col min="14" max="16" width="6.85546875" style="2" hidden="1" customWidth="1"/>
    <col min="17" max="21" width="7.7109375" style="2" customWidth="1"/>
    <col min="22" max="22" width="6.7109375" style="2"/>
    <col min="23" max="23" width="16.42578125" style="2" customWidth="1"/>
    <col min="24" max="16384" width="6.7109375" style="2"/>
  </cols>
  <sheetData>
    <row r="1" spans="1:23" ht="12" customHeight="1" x14ac:dyDescent="0.2">
      <c r="A1" s="1" t="s">
        <v>34</v>
      </c>
    </row>
    <row r="2" spans="1:23" ht="12" customHeight="1" x14ac:dyDescent="0.2">
      <c r="A2" s="3" t="s">
        <v>38</v>
      </c>
    </row>
    <row r="3" spans="1:23" ht="12" customHeight="1" x14ac:dyDescent="0.2">
      <c r="A3" s="14" t="s">
        <v>1</v>
      </c>
    </row>
    <row r="4" spans="1:23" s="4" customFormat="1" ht="3" customHeigh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3" s="5" customFormat="1" ht="15" customHeight="1" x14ac:dyDescent="0.2">
      <c r="A5" s="15" t="s">
        <v>10</v>
      </c>
      <c r="B5" s="16">
        <v>1995</v>
      </c>
      <c r="C5" s="16">
        <v>1996</v>
      </c>
      <c r="D5" s="16">
        <v>1997</v>
      </c>
      <c r="E5" s="16">
        <v>1998</v>
      </c>
      <c r="F5" s="16">
        <v>1999</v>
      </c>
      <c r="G5" s="16">
        <v>2000</v>
      </c>
      <c r="H5" s="16">
        <v>2001</v>
      </c>
      <c r="I5" s="16">
        <v>2002</v>
      </c>
      <c r="J5" s="16">
        <v>2003</v>
      </c>
      <c r="K5" s="16">
        <v>2004</v>
      </c>
      <c r="L5" s="16">
        <v>2005</v>
      </c>
      <c r="M5" s="16">
        <v>2006</v>
      </c>
      <c r="N5" s="17">
        <v>2007</v>
      </c>
      <c r="O5" s="17">
        <v>2008</v>
      </c>
      <c r="P5" s="17">
        <v>2009</v>
      </c>
      <c r="Q5" s="17">
        <v>2010</v>
      </c>
      <c r="R5" s="17">
        <v>2011</v>
      </c>
      <c r="S5" s="17">
        <v>2012</v>
      </c>
      <c r="T5" s="17">
        <v>2013</v>
      </c>
      <c r="U5" s="17">
        <v>2014</v>
      </c>
    </row>
    <row r="6" spans="1:23" s="5" customFormat="1" ht="3" customHeight="1" x14ac:dyDescent="0.2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3" s="5" customFormat="1" ht="10.9" customHeight="1" x14ac:dyDescent="0.2">
      <c r="A7" s="20" t="s">
        <v>0</v>
      </c>
      <c r="B7" s="21">
        <f t="shared" ref="B7:U7" si="0">+B8+B32+B39</f>
        <v>52563.561049999997</v>
      </c>
      <c r="C7" s="21">
        <f t="shared" si="0"/>
        <v>71466.99325</v>
      </c>
      <c r="D7" s="21">
        <f t="shared" si="0"/>
        <v>69369.636930000008</v>
      </c>
      <c r="E7" s="21">
        <f t="shared" si="0"/>
        <v>43497.820110000001</v>
      </c>
      <c r="F7" s="21">
        <f t="shared" si="0"/>
        <v>66238.031770000001</v>
      </c>
      <c r="G7" s="21">
        <f t="shared" si="0"/>
        <v>122695.60481</v>
      </c>
      <c r="H7" s="21">
        <f t="shared" si="0"/>
        <v>140084.96304999999</v>
      </c>
      <c r="I7" s="21">
        <f t="shared" si="0"/>
        <v>206109.83545000001</v>
      </c>
      <c r="J7" s="21">
        <f t="shared" si="0"/>
        <v>233875.98500000002</v>
      </c>
      <c r="K7" s="21">
        <f t="shared" si="0"/>
        <v>307531.65100999997</v>
      </c>
      <c r="L7" s="21">
        <f t="shared" si="0"/>
        <v>542522.67685999989</v>
      </c>
      <c r="M7" s="21">
        <f t="shared" si="0"/>
        <v>671952.02535400004</v>
      </c>
      <c r="N7" s="21">
        <f t="shared" si="0"/>
        <v>791047.21132</v>
      </c>
      <c r="O7" s="21">
        <f t="shared" si="0"/>
        <v>1132009.24783</v>
      </c>
      <c r="P7" s="21">
        <f t="shared" si="0"/>
        <v>859067.70567000005</v>
      </c>
      <c r="Q7" s="21">
        <f t="shared" si="0"/>
        <v>1316473.3007499999</v>
      </c>
      <c r="R7" s="21">
        <f t="shared" si="0"/>
        <v>1998168.44777</v>
      </c>
      <c r="S7" s="21">
        <f t="shared" si="0"/>
        <v>1895455.1549400003</v>
      </c>
      <c r="T7" s="21">
        <f t="shared" si="0"/>
        <v>1932225.398455</v>
      </c>
      <c r="U7" s="21">
        <f t="shared" si="0"/>
        <v>1608197.5463400001</v>
      </c>
      <c r="W7" s="27"/>
    </row>
    <row r="8" spans="1:23" s="5" customFormat="1" ht="10.9" customHeight="1" x14ac:dyDescent="0.2">
      <c r="A8" s="20" t="s">
        <v>37</v>
      </c>
      <c r="B8" s="21">
        <f>+B9+B19+B22+B30</f>
        <v>51601.131359999999</v>
      </c>
      <c r="C8" s="21">
        <f t="shared" ref="C8:U8" si="1">+C9+C19+C22+C30</f>
        <v>70351.853279999996</v>
      </c>
      <c r="D8" s="21">
        <f t="shared" si="1"/>
        <v>68380.355970000004</v>
      </c>
      <c r="E8" s="21">
        <f t="shared" si="1"/>
        <v>40572.455470000001</v>
      </c>
      <c r="F8" s="21">
        <f t="shared" si="1"/>
        <v>59796.69399</v>
      </c>
      <c r="G8" s="21">
        <f t="shared" si="1"/>
        <v>108434.14251000001</v>
      </c>
      <c r="H8" s="21">
        <f t="shared" si="1"/>
        <v>127032.67452</v>
      </c>
      <c r="I8" s="21">
        <f t="shared" si="1"/>
        <v>191724.08835000003</v>
      </c>
      <c r="J8" s="21">
        <f t="shared" si="1"/>
        <v>215468.016</v>
      </c>
      <c r="K8" s="21">
        <f t="shared" si="1"/>
        <v>229980.40835999997</v>
      </c>
      <c r="L8" s="21">
        <f t="shared" si="1"/>
        <v>316201.37920999998</v>
      </c>
      <c r="M8" s="21">
        <f t="shared" si="1"/>
        <v>387300.08678400004</v>
      </c>
      <c r="N8" s="21">
        <f t="shared" si="1"/>
        <v>442679.81371000002</v>
      </c>
      <c r="O8" s="21">
        <f t="shared" si="1"/>
        <v>653243.19401999994</v>
      </c>
      <c r="P8" s="21">
        <f t="shared" si="1"/>
        <v>343868.20778</v>
      </c>
      <c r="Q8" s="21">
        <f t="shared" si="1"/>
        <v>458905.51844000001</v>
      </c>
      <c r="R8" s="21">
        <f t="shared" si="1"/>
        <v>686439.93504999997</v>
      </c>
      <c r="S8" s="21">
        <f t="shared" si="1"/>
        <v>657180.46672999987</v>
      </c>
      <c r="T8" s="21">
        <f t="shared" si="1"/>
        <v>573158.16223000002</v>
      </c>
      <c r="U8" s="21">
        <f t="shared" si="1"/>
        <v>507260.39208000002</v>
      </c>
      <c r="W8" s="27"/>
    </row>
    <row r="9" spans="1:23" ht="10.9" customHeight="1" x14ac:dyDescent="0.2">
      <c r="A9" s="22" t="s">
        <v>2</v>
      </c>
      <c r="B9" s="23">
        <f>SUM(B10:B18)</f>
        <v>18091.928790000002</v>
      </c>
      <c r="C9" s="23">
        <f>SUM(C10:C18)</f>
        <v>29359.273999999998</v>
      </c>
      <c r="D9" s="23">
        <f>SUM(D10:D18)</f>
        <v>29504.923210000001</v>
      </c>
      <c r="E9" s="23">
        <f>SUM(E10:E18)</f>
        <v>16245.200779999999</v>
      </c>
      <c r="F9" s="23">
        <f t="shared" ref="F9:M9" si="2">SUM(F10:F18)</f>
        <v>23572.878779999999</v>
      </c>
      <c r="G9" s="23">
        <f t="shared" si="2"/>
        <v>49113.819529999993</v>
      </c>
      <c r="H9" s="23">
        <f t="shared" si="2"/>
        <v>44039.269300000007</v>
      </c>
      <c r="I9" s="23">
        <f t="shared" si="2"/>
        <v>43905.396800000002</v>
      </c>
      <c r="J9" s="23">
        <f t="shared" si="2"/>
        <v>50072.473000000005</v>
      </c>
      <c r="K9" s="23">
        <f t="shared" si="2"/>
        <v>58979.050470000002</v>
      </c>
      <c r="L9" s="23">
        <f t="shared" si="2"/>
        <v>90173.179409999997</v>
      </c>
      <c r="M9" s="23">
        <f t="shared" si="2"/>
        <v>123311.75798399998</v>
      </c>
      <c r="N9" s="23">
        <f t="shared" ref="N9:T9" si="3">SUM(N10:N18)</f>
        <v>160201.86396000002</v>
      </c>
      <c r="O9" s="23">
        <f t="shared" si="3"/>
        <v>310379.46937999997</v>
      </c>
      <c r="P9" s="23">
        <f t="shared" si="3"/>
        <v>166630.94489999997</v>
      </c>
      <c r="Q9" s="23">
        <f t="shared" si="3"/>
        <v>231331.78294</v>
      </c>
      <c r="R9" s="23">
        <f t="shared" si="3"/>
        <v>393638.84019000002</v>
      </c>
      <c r="S9" s="23">
        <f t="shared" si="3"/>
        <v>382049.14067999989</v>
      </c>
      <c r="T9" s="23">
        <f t="shared" si="3"/>
        <v>332647.36446999997</v>
      </c>
      <c r="U9" s="23">
        <v>282685.19987999997</v>
      </c>
      <c r="W9" s="28"/>
    </row>
    <row r="10" spans="1:23" ht="10.9" customHeight="1" x14ac:dyDescent="0.2">
      <c r="A10" s="24" t="s">
        <v>11</v>
      </c>
      <c r="B10" s="23">
        <v>0</v>
      </c>
      <c r="C10" s="23">
        <v>1980.2018899999998</v>
      </c>
      <c r="D10" s="23">
        <v>1827.2760700000001</v>
      </c>
      <c r="E10" s="23">
        <v>804.67941000000008</v>
      </c>
      <c r="F10" s="23">
        <v>1551.2755900000002</v>
      </c>
      <c r="G10" s="23">
        <v>3313.6970299999998</v>
      </c>
      <c r="H10" s="23">
        <v>2157.7352900000001</v>
      </c>
      <c r="I10" s="23">
        <v>2309.4164900000001</v>
      </c>
      <c r="J10" s="23">
        <v>2781.4960000000001</v>
      </c>
      <c r="K10" s="23">
        <v>3344.6338799999999</v>
      </c>
      <c r="L10" s="23">
        <v>4993.2268700000004</v>
      </c>
      <c r="M10" s="23">
        <v>6280.4179299999996</v>
      </c>
      <c r="N10" s="23">
        <v>7023.52171</v>
      </c>
      <c r="O10" s="23">
        <v>12216.681780000001</v>
      </c>
      <c r="P10" s="23">
        <v>7036.8347300000005</v>
      </c>
      <c r="Q10" s="23">
        <v>8464.3218799999995</v>
      </c>
      <c r="R10" s="23">
        <v>10456.819720000001</v>
      </c>
      <c r="S10" s="23">
        <v>9546.9114300000001</v>
      </c>
      <c r="T10" s="23">
        <v>8492.2406299999984</v>
      </c>
      <c r="U10" s="23">
        <v>7166.4271799999997</v>
      </c>
      <c r="W10" s="28"/>
    </row>
    <row r="11" spans="1:23" ht="10.9" customHeight="1" x14ac:dyDescent="0.2">
      <c r="A11" s="24" t="s">
        <v>12</v>
      </c>
      <c r="B11" s="23">
        <v>16.885169999999999</v>
      </c>
      <c r="C11" s="23">
        <v>2594.2009700000003</v>
      </c>
      <c r="D11" s="23">
        <v>4114.4876400000003</v>
      </c>
      <c r="E11" s="23">
        <v>1642.7491399999999</v>
      </c>
      <c r="F11" s="23">
        <v>2444.0712100000001</v>
      </c>
      <c r="G11" s="23">
        <v>4077.62637</v>
      </c>
      <c r="H11" s="23">
        <v>2775.0256300000001</v>
      </c>
      <c r="I11" s="23">
        <v>2787.1412300000002</v>
      </c>
      <c r="J11" s="23">
        <v>3230.1570000000002</v>
      </c>
      <c r="K11" s="23">
        <v>4033.14696</v>
      </c>
      <c r="L11" s="23">
        <v>6670.1096899999993</v>
      </c>
      <c r="M11" s="23">
        <v>9305.3786700000019</v>
      </c>
      <c r="N11" s="23">
        <v>12242.00368</v>
      </c>
      <c r="O11" s="23">
        <v>29053.004849999998</v>
      </c>
      <c r="P11" s="23">
        <v>37507.270960000002</v>
      </c>
      <c r="Q11" s="23">
        <v>40823.026839999999</v>
      </c>
      <c r="R11" s="23">
        <v>64064.016179999999</v>
      </c>
      <c r="S11" s="23">
        <v>44316.847359999992</v>
      </c>
      <c r="T11" s="23">
        <v>37414.830609999997</v>
      </c>
      <c r="U11" s="23">
        <f>7966.08821+19363.65525</f>
        <v>27329.743459999998</v>
      </c>
      <c r="W11" s="28"/>
    </row>
    <row r="12" spans="1:23" ht="10.9" customHeight="1" x14ac:dyDescent="0.2">
      <c r="A12" s="24" t="s">
        <v>13</v>
      </c>
      <c r="B12" s="23">
        <v>526.76355000000001</v>
      </c>
      <c r="C12" s="23">
        <v>2252.1345099999999</v>
      </c>
      <c r="D12" s="23">
        <v>1817.4474700000001</v>
      </c>
      <c r="E12" s="23">
        <v>906.60645</v>
      </c>
      <c r="F12" s="23">
        <v>1701.5728300000001</v>
      </c>
      <c r="G12" s="23">
        <v>3252.2361499999997</v>
      </c>
      <c r="H12" s="23">
        <v>2374.8456099999999</v>
      </c>
      <c r="I12" s="23">
        <v>2420.69956</v>
      </c>
      <c r="J12" s="23">
        <v>2825.8609999999999</v>
      </c>
      <c r="K12" s="23">
        <v>3974.3202500000002</v>
      </c>
      <c r="L12" s="23">
        <v>6650.0631199999989</v>
      </c>
      <c r="M12" s="23">
        <v>11702.443389999999</v>
      </c>
      <c r="N12" s="23">
        <v>18923.486250000002</v>
      </c>
      <c r="O12" s="23">
        <v>27650.988440000001</v>
      </c>
      <c r="P12" s="23">
        <v>11182.856099999999</v>
      </c>
      <c r="Q12" s="23">
        <v>13069.674650000003</v>
      </c>
      <c r="R12" s="23">
        <v>16394.37889</v>
      </c>
      <c r="S12" s="23">
        <v>15131.367989999999</v>
      </c>
      <c r="T12" s="23">
        <v>13538.209920000001</v>
      </c>
      <c r="U12" s="23">
        <f>3247.2192+8340.88626</f>
        <v>11588.105459999999</v>
      </c>
      <c r="W12" s="28"/>
    </row>
    <row r="13" spans="1:23" ht="10.9" customHeight="1" x14ac:dyDescent="0.2">
      <c r="A13" s="24" t="s">
        <v>14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11733.68362</v>
      </c>
      <c r="H13" s="23">
        <v>15086.11771</v>
      </c>
      <c r="I13" s="23">
        <v>13132.324929999999</v>
      </c>
      <c r="J13" s="23">
        <v>13029.368</v>
      </c>
      <c r="K13" s="23">
        <v>14520.43679</v>
      </c>
      <c r="L13" s="23">
        <v>17190.940110000003</v>
      </c>
      <c r="M13" s="23">
        <v>17248.29825</v>
      </c>
      <c r="N13" s="23">
        <v>15874.867539999999</v>
      </c>
      <c r="O13" s="23">
        <v>19024.789930000003</v>
      </c>
      <c r="P13" s="23">
        <v>11405.039220000001</v>
      </c>
      <c r="Q13" s="23">
        <v>13761.542409999998</v>
      </c>
      <c r="R13" s="23">
        <v>17386.405440000002</v>
      </c>
      <c r="S13" s="23">
        <v>17771.331340000001</v>
      </c>
      <c r="T13" s="23">
        <v>16904.13839</v>
      </c>
      <c r="U13" s="23">
        <v>15244.048220000001</v>
      </c>
      <c r="W13" s="28"/>
    </row>
    <row r="14" spans="1:23" ht="10.9" customHeight="1" x14ac:dyDescent="0.2">
      <c r="A14" s="24" t="s">
        <v>15</v>
      </c>
      <c r="B14" s="23">
        <v>17548.280070000001</v>
      </c>
      <c r="C14" s="23">
        <v>22532.736629999999</v>
      </c>
      <c r="D14" s="23">
        <v>21745.712030000002</v>
      </c>
      <c r="E14" s="23">
        <v>12891.165779999999</v>
      </c>
      <c r="F14" s="23">
        <v>17875.959149999999</v>
      </c>
      <c r="G14" s="23">
        <v>26736.576359999999</v>
      </c>
      <c r="H14" s="23">
        <v>21585.125499999998</v>
      </c>
      <c r="I14" s="23">
        <v>23201.330489999997</v>
      </c>
      <c r="J14" s="23">
        <v>28141.467000000001</v>
      </c>
      <c r="K14" s="23">
        <v>33000.564780000001</v>
      </c>
      <c r="L14" s="23">
        <v>54505.817300000002</v>
      </c>
      <c r="M14" s="23">
        <v>78592.513273999997</v>
      </c>
      <c r="N14" s="23">
        <v>102948.60055</v>
      </c>
      <c r="O14" s="23">
        <v>201739.40698</v>
      </c>
      <c r="P14" s="23">
        <v>80134.852629999994</v>
      </c>
      <c r="Q14" s="23">
        <v>120935.27415000001</v>
      </c>
      <c r="R14" s="23">
        <v>231189.51491</v>
      </c>
      <c r="S14" s="23">
        <v>250091.37971999997</v>
      </c>
      <c r="T14" s="23">
        <v>192720.72628</v>
      </c>
      <c r="U14" s="23">
        <v>147715.69995000001</v>
      </c>
      <c r="W14" s="28"/>
    </row>
    <row r="15" spans="1:23" ht="10.9" customHeight="1" x14ac:dyDescent="0.2">
      <c r="A15" s="24" t="s">
        <v>16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14.57734</v>
      </c>
      <c r="M15" s="23">
        <v>6.9503399999999997</v>
      </c>
      <c r="N15" s="23">
        <v>2761.1536099999998</v>
      </c>
      <c r="O15" s="23">
        <v>20171.452100000006</v>
      </c>
      <c r="P15" s="23">
        <v>18999.687239999999</v>
      </c>
      <c r="Q15" s="23">
        <v>33702.574600000007</v>
      </c>
      <c r="R15" s="23">
        <v>51978.253560000005</v>
      </c>
      <c r="S15" s="23">
        <v>42813.013949999993</v>
      </c>
      <c r="T15" s="23">
        <v>61972.925840000004</v>
      </c>
      <c r="U15" s="23">
        <v>72488.722959999999</v>
      </c>
      <c r="W15" s="28"/>
    </row>
    <row r="16" spans="1:23" ht="10.9" customHeight="1" x14ac:dyDescent="0.2">
      <c r="A16" s="24" t="s">
        <v>17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60.419559999999997</v>
      </c>
      <c r="I16" s="23">
        <v>54.484099999999998</v>
      </c>
      <c r="J16" s="23">
        <v>64.123999999999995</v>
      </c>
      <c r="K16" s="23">
        <v>105.94781</v>
      </c>
      <c r="L16" s="23">
        <v>148.44498000000002</v>
      </c>
      <c r="M16" s="23">
        <v>175.75613000000001</v>
      </c>
      <c r="N16" s="23">
        <v>187.01342000000002</v>
      </c>
      <c r="O16" s="23">
        <v>265.06106</v>
      </c>
      <c r="P16" s="23">
        <v>194.68412000000001</v>
      </c>
      <c r="Q16" s="23">
        <v>268.28467000000001</v>
      </c>
      <c r="R16" s="23">
        <v>1740.0577599999999</v>
      </c>
      <c r="S16" s="23">
        <v>2086.1922000000004</v>
      </c>
      <c r="T16" s="23">
        <v>1351.9208000000001</v>
      </c>
      <c r="U16" s="23">
        <v>969.00931000000003</v>
      </c>
      <c r="W16" s="28"/>
    </row>
    <row r="17" spans="1:24" ht="10.9" customHeight="1" x14ac:dyDescent="0.2">
      <c r="A17" s="24" t="s">
        <v>18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241.21720000000002</v>
      </c>
      <c r="O17" s="23">
        <v>258.08423999999997</v>
      </c>
      <c r="P17" s="23">
        <v>169.7199</v>
      </c>
      <c r="Q17" s="23">
        <v>307.08373999999998</v>
      </c>
      <c r="R17" s="23">
        <v>349.11046000000005</v>
      </c>
      <c r="S17" s="23">
        <v>292.09668999999997</v>
      </c>
      <c r="T17" s="23">
        <v>252.37200000000001</v>
      </c>
      <c r="U17" s="23">
        <v>183.44334000000001</v>
      </c>
      <c r="W17" s="28"/>
    </row>
    <row r="18" spans="1:24" ht="10.9" customHeight="1" x14ac:dyDescent="0.2">
      <c r="A18" s="24" t="s">
        <v>19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80.283270000000002</v>
      </c>
      <c r="S18" s="23">
        <v>0</v>
      </c>
      <c r="T18" s="23">
        <v>0</v>
      </c>
      <c r="U18" s="23">
        <v>0</v>
      </c>
      <c r="W18" s="28"/>
    </row>
    <row r="19" spans="1:24" ht="10.9" customHeight="1" x14ac:dyDescent="0.2">
      <c r="A19" s="22" t="s">
        <v>3</v>
      </c>
      <c r="B19" s="23"/>
      <c r="C19" s="23"/>
      <c r="D19" s="23"/>
      <c r="E19" s="23"/>
      <c r="F19" s="23"/>
      <c r="G19" s="23"/>
      <c r="H19" s="23">
        <f>SUM(H20:H21)</f>
        <v>2.4866100000000002</v>
      </c>
      <c r="I19" s="23"/>
      <c r="J19" s="23"/>
      <c r="K19" s="23"/>
      <c r="L19" s="23"/>
      <c r="M19" s="23"/>
      <c r="N19" s="23">
        <f t="shared" ref="N19:U19" si="4">SUM(N20:N21)</f>
        <v>128.67829</v>
      </c>
      <c r="O19" s="23">
        <f t="shared" si="4"/>
        <v>3337.7214900000004</v>
      </c>
      <c r="P19" s="23">
        <f t="shared" si="4"/>
        <v>2911.3746499999997</v>
      </c>
      <c r="Q19" s="23">
        <f t="shared" si="4"/>
        <v>6292.3300599999993</v>
      </c>
      <c r="R19" s="23">
        <f t="shared" si="4"/>
        <v>7468.7271900000005</v>
      </c>
      <c r="S19" s="23">
        <f>SUM(S20:S21)</f>
        <v>6893.1285600000001</v>
      </c>
      <c r="T19" s="23">
        <f t="shared" ref="T19" si="5">SUM(T20:T21)</f>
        <v>5308.0977899999998</v>
      </c>
      <c r="U19" s="23">
        <f t="shared" si="4"/>
        <v>9164.3949200000006</v>
      </c>
      <c r="W19" s="28"/>
    </row>
    <row r="20" spans="1:24" ht="10.9" hidden="1" customHeight="1" x14ac:dyDescent="0.2">
      <c r="A20" s="24" t="s">
        <v>28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2.4866100000000002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W20" s="28"/>
    </row>
    <row r="21" spans="1:24" ht="10.9" customHeight="1" x14ac:dyDescent="0.2">
      <c r="A21" s="24" t="s">
        <v>20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128.67829</v>
      </c>
      <c r="O21" s="23">
        <v>3337.7214900000004</v>
      </c>
      <c r="P21" s="23">
        <v>2911.3746499999997</v>
      </c>
      <c r="Q21" s="23">
        <v>6292.3300599999993</v>
      </c>
      <c r="R21" s="23">
        <v>7468.7271900000005</v>
      </c>
      <c r="S21" s="23">
        <v>6893.1285600000001</v>
      </c>
      <c r="T21" s="23">
        <v>5308.0977899999998</v>
      </c>
      <c r="U21" s="23">
        <v>9164.3949200000006</v>
      </c>
      <c r="W21" s="28"/>
    </row>
    <row r="22" spans="1:24" ht="10.9" customHeight="1" x14ac:dyDescent="0.2">
      <c r="A22" s="22" t="s">
        <v>4</v>
      </c>
      <c r="B22" s="23">
        <f t="shared" ref="B22:U22" si="6">SUM(B23:B29)</f>
        <v>32864.047700000003</v>
      </c>
      <c r="C22" s="23">
        <f t="shared" si="6"/>
        <v>40017.831429999998</v>
      </c>
      <c r="D22" s="23">
        <f t="shared" si="6"/>
        <v>38107.451829999998</v>
      </c>
      <c r="E22" s="23">
        <f t="shared" si="6"/>
        <v>24031.764829999996</v>
      </c>
      <c r="F22" s="23">
        <f t="shared" si="6"/>
        <v>35630.949130000001</v>
      </c>
      <c r="G22" s="23">
        <f t="shared" si="6"/>
        <v>57988.514289999999</v>
      </c>
      <c r="H22" s="23">
        <f t="shared" si="6"/>
        <v>82080.027399999992</v>
      </c>
      <c r="I22" s="23">
        <f t="shared" si="6"/>
        <v>146928.96452000001</v>
      </c>
      <c r="J22" s="23">
        <f t="shared" si="6"/>
        <v>164371.136</v>
      </c>
      <c r="K22" s="23">
        <f t="shared" si="6"/>
        <v>169385.36448999998</v>
      </c>
      <c r="L22" s="23">
        <f t="shared" si="6"/>
        <v>222254.28590999998</v>
      </c>
      <c r="M22" s="23">
        <f t="shared" si="6"/>
        <v>257901.33008000007</v>
      </c>
      <c r="N22" s="23">
        <f t="shared" si="6"/>
        <v>276882.49956999999</v>
      </c>
      <c r="O22" s="23">
        <f t="shared" si="6"/>
        <v>333097.21558999998</v>
      </c>
      <c r="P22" s="23">
        <f t="shared" si="6"/>
        <v>170960.36873000002</v>
      </c>
      <c r="Q22" s="23">
        <f t="shared" si="6"/>
        <v>216770.17689</v>
      </c>
      <c r="R22" s="23">
        <f t="shared" si="6"/>
        <v>279702.58068999997</v>
      </c>
      <c r="S22" s="23">
        <f t="shared" si="6"/>
        <v>262865.44043000002</v>
      </c>
      <c r="T22" s="23">
        <f t="shared" ref="T22" si="7">SUM(T23:T29)</f>
        <v>230411.72096000004</v>
      </c>
      <c r="U22" s="23">
        <f t="shared" si="6"/>
        <v>211032.74574000001</v>
      </c>
      <c r="W22" s="28"/>
    </row>
    <row r="23" spans="1:24" ht="10.9" customHeight="1" x14ac:dyDescent="0.2">
      <c r="A23" s="24" t="s">
        <v>21</v>
      </c>
      <c r="B23" s="23">
        <v>32864.047700000003</v>
      </c>
      <c r="C23" s="23">
        <v>40017.831429999998</v>
      </c>
      <c r="D23" s="23">
        <v>38107.451829999998</v>
      </c>
      <c r="E23" s="23">
        <v>24031.764829999996</v>
      </c>
      <c r="F23" s="23">
        <v>35630.949130000001</v>
      </c>
      <c r="G23" s="23">
        <v>57988.514289999999</v>
      </c>
      <c r="H23" s="23">
        <v>46574.551359999998</v>
      </c>
      <c r="I23" s="23">
        <v>51061.835899999998</v>
      </c>
      <c r="J23" s="23">
        <v>50548.027999999998</v>
      </c>
      <c r="K23" s="23">
        <v>55130.377409999994</v>
      </c>
      <c r="L23" s="23">
        <v>73830.341339999999</v>
      </c>
      <c r="M23" s="23">
        <v>85788.378190000018</v>
      </c>
      <c r="N23" s="23">
        <v>95561.677849999993</v>
      </c>
      <c r="O23" s="23">
        <v>117381.41168</v>
      </c>
      <c r="P23" s="23">
        <v>65123.795130000006</v>
      </c>
      <c r="Q23" s="23">
        <v>75795.299350000016</v>
      </c>
      <c r="R23" s="23">
        <v>93086.701669999995</v>
      </c>
      <c r="S23" s="23">
        <v>94273.886330000008</v>
      </c>
      <c r="T23" s="23">
        <v>81688.749110000004</v>
      </c>
      <c r="U23" s="23">
        <v>74136.826849999998</v>
      </c>
      <c r="W23" s="28"/>
    </row>
    <row r="24" spans="1:24" ht="10.9" customHeight="1" x14ac:dyDescent="0.2">
      <c r="A24" s="24" t="s">
        <v>32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164.98027999999999</v>
      </c>
      <c r="U24" s="23">
        <v>15226.561600000001</v>
      </c>
      <c r="W24" s="28"/>
    </row>
    <row r="25" spans="1:24" ht="10.9" customHeight="1" x14ac:dyDescent="0.2">
      <c r="A25" s="24" t="s">
        <v>33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30.302019999999999</v>
      </c>
      <c r="U25" s="23">
        <v>0</v>
      </c>
      <c r="W25" s="28"/>
    </row>
    <row r="26" spans="1:24" ht="10.9" customHeight="1" x14ac:dyDescent="0.2">
      <c r="A26" s="24" t="s">
        <v>31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236.35321999999999</v>
      </c>
      <c r="U26" s="23">
        <v>0</v>
      </c>
      <c r="W26" s="28"/>
    </row>
    <row r="27" spans="1:24" ht="10.9" customHeight="1" x14ac:dyDescent="0.2">
      <c r="A27" s="24" t="s">
        <v>30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68.123089999999991</v>
      </c>
      <c r="U27" s="23">
        <v>4657.4983199999997</v>
      </c>
      <c r="W27" s="28"/>
    </row>
    <row r="28" spans="1:24" ht="10.9" customHeight="1" x14ac:dyDescent="0.2">
      <c r="A28" s="24" t="s">
        <v>22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35505.476040000001</v>
      </c>
      <c r="I28" s="23">
        <v>95867.128620000003</v>
      </c>
      <c r="J28" s="23">
        <v>113823.10799999999</v>
      </c>
      <c r="K28" s="23">
        <v>114244.65344999998</v>
      </c>
      <c r="L28" s="23">
        <v>148423.94456999999</v>
      </c>
      <c r="M28" s="23">
        <v>172112.95189000005</v>
      </c>
      <c r="N28" s="23">
        <v>181320.82172000001</v>
      </c>
      <c r="O28" s="23">
        <v>215247.31469</v>
      </c>
      <c r="P28" s="23">
        <v>105491.58382</v>
      </c>
      <c r="Q28" s="23">
        <v>140544.64945999999</v>
      </c>
      <c r="R28" s="23">
        <v>186095.65265</v>
      </c>
      <c r="S28" s="23">
        <v>168039.78078999999</v>
      </c>
      <c r="T28" s="23">
        <v>147625.23257000002</v>
      </c>
      <c r="U28" s="23">
        <v>116588.42363</v>
      </c>
      <c r="W28" s="28"/>
    </row>
    <row r="29" spans="1:24" ht="10.9" customHeight="1" x14ac:dyDescent="0.2">
      <c r="A29" s="24" t="s">
        <v>23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10.333629999999999</v>
      </c>
      <c r="L29" s="23">
        <v>0</v>
      </c>
      <c r="M29" s="23">
        <v>0</v>
      </c>
      <c r="N29" s="23">
        <v>0</v>
      </c>
      <c r="O29" s="23">
        <v>468.48921999999999</v>
      </c>
      <c r="P29" s="23">
        <v>344.98978000000005</v>
      </c>
      <c r="Q29" s="23">
        <v>430.22808000000003</v>
      </c>
      <c r="R29" s="23">
        <v>520.22636999999997</v>
      </c>
      <c r="S29" s="23">
        <v>551.77330999999992</v>
      </c>
      <c r="T29" s="23">
        <v>597.98067000000003</v>
      </c>
      <c r="U29" s="23">
        <v>423.43534</v>
      </c>
      <c r="W29" s="28"/>
    </row>
    <row r="30" spans="1:24" ht="10.9" customHeight="1" x14ac:dyDescent="0.2">
      <c r="A30" s="22" t="s">
        <v>5</v>
      </c>
      <c r="B30" s="23">
        <v>645.15486999999996</v>
      </c>
      <c r="C30" s="23">
        <v>974.74784999999997</v>
      </c>
      <c r="D30" s="23">
        <v>767.98093000000006</v>
      </c>
      <c r="E30" s="23">
        <v>295.48985999999996</v>
      </c>
      <c r="F30" s="23">
        <v>592.86608000000001</v>
      </c>
      <c r="G30" s="23">
        <v>1331.8086899999998</v>
      </c>
      <c r="H30" s="23">
        <v>910.89121</v>
      </c>
      <c r="I30" s="23">
        <v>889.72703000000001</v>
      </c>
      <c r="J30" s="23">
        <v>1024.4069999999999</v>
      </c>
      <c r="K30" s="23">
        <v>1615.9933999999998</v>
      </c>
      <c r="L30" s="23">
        <v>3773.9138900000003</v>
      </c>
      <c r="M30" s="23">
        <v>6086.9987200000005</v>
      </c>
      <c r="N30" s="23">
        <v>5466.77189</v>
      </c>
      <c r="O30" s="23">
        <v>6428.7875599999998</v>
      </c>
      <c r="P30" s="23">
        <v>3365.5194999999999</v>
      </c>
      <c r="Q30" s="23">
        <v>4511.2285499999998</v>
      </c>
      <c r="R30" s="23">
        <v>5629.7869800000008</v>
      </c>
      <c r="S30" s="23">
        <v>5372.7570600000008</v>
      </c>
      <c r="T30" s="23">
        <f>+T31</f>
        <v>4790.9790100000009</v>
      </c>
      <c r="U30" s="23">
        <f>+U31</f>
        <v>4378.0515400000004</v>
      </c>
      <c r="W30" s="28"/>
    </row>
    <row r="31" spans="1:24" ht="10.9" customHeight="1" x14ac:dyDescent="0.2">
      <c r="A31" s="24" t="s">
        <v>24</v>
      </c>
      <c r="B31" s="23">
        <v>645.15486999999996</v>
      </c>
      <c r="C31" s="23">
        <v>974.74784999999997</v>
      </c>
      <c r="D31" s="23">
        <v>767.98093000000006</v>
      </c>
      <c r="E31" s="23">
        <v>295.48985999999996</v>
      </c>
      <c r="F31" s="23">
        <v>592.86608000000001</v>
      </c>
      <c r="G31" s="23">
        <v>1331.8086899999998</v>
      </c>
      <c r="H31" s="23">
        <v>910.89121</v>
      </c>
      <c r="I31" s="23">
        <v>889.72703000000001</v>
      </c>
      <c r="J31" s="23">
        <v>1024.4069999999999</v>
      </c>
      <c r="K31" s="23">
        <v>1615.9933999999998</v>
      </c>
      <c r="L31" s="23">
        <v>3773.9138900000003</v>
      </c>
      <c r="M31" s="23">
        <v>6086.9987200000005</v>
      </c>
      <c r="N31" s="23">
        <v>5466.77189</v>
      </c>
      <c r="O31" s="23">
        <v>6428.7875599999998</v>
      </c>
      <c r="P31" s="23">
        <v>3365.5194999999999</v>
      </c>
      <c r="Q31" s="23">
        <v>4511.2285499999998</v>
      </c>
      <c r="R31" s="23">
        <v>5629.7869800000008</v>
      </c>
      <c r="S31" s="23">
        <v>5372.7570600000008</v>
      </c>
      <c r="T31" s="23">
        <v>4790.9790100000009</v>
      </c>
      <c r="U31" s="23">
        <v>4378.0515400000004</v>
      </c>
      <c r="W31" s="28"/>
    </row>
    <row r="32" spans="1:24" s="5" customFormat="1" ht="10.9" customHeight="1" x14ac:dyDescent="0.2">
      <c r="A32" s="20" t="s">
        <v>36</v>
      </c>
      <c r="B32" s="21"/>
      <c r="C32" s="21"/>
      <c r="D32" s="21"/>
      <c r="E32" s="21">
        <f t="shared" ref="E32:T32" si="8">+E33+E35</f>
        <v>1209.8406500000001</v>
      </c>
      <c r="F32" s="21">
        <f t="shared" si="8"/>
        <v>3868.37003</v>
      </c>
      <c r="G32" s="21">
        <f t="shared" si="8"/>
        <v>8703.4213500000005</v>
      </c>
      <c r="H32" s="21">
        <f t="shared" si="8"/>
        <v>7773.2080099999994</v>
      </c>
      <c r="I32" s="21">
        <f t="shared" si="8"/>
        <v>7802.9382900000001</v>
      </c>
      <c r="J32" s="21">
        <f t="shared" si="8"/>
        <v>10255.543</v>
      </c>
      <c r="K32" s="21">
        <f t="shared" si="8"/>
        <v>64728.165359999999</v>
      </c>
      <c r="L32" s="21">
        <f t="shared" si="8"/>
        <v>199425.82723999998</v>
      </c>
      <c r="M32" s="21">
        <f t="shared" si="8"/>
        <v>247201.20120000001</v>
      </c>
      <c r="N32" s="21">
        <f t="shared" si="8"/>
        <v>290397.32114999997</v>
      </c>
      <c r="O32" s="21">
        <f t="shared" si="8"/>
        <v>397303.94491999998</v>
      </c>
      <c r="P32" s="21">
        <f t="shared" si="8"/>
        <v>431011.0698</v>
      </c>
      <c r="Q32" s="21">
        <f t="shared" si="8"/>
        <v>695636.3893299998</v>
      </c>
      <c r="R32" s="21">
        <f t="shared" si="8"/>
        <v>893297.65130000003</v>
      </c>
      <c r="S32" s="21">
        <f t="shared" si="8"/>
        <v>781049.53738000023</v>
      </c>
      <c r="T32" s="21">
        <f t="shared" si="8"/>
        <v>905219.89171000011</v>
      </c>
      <c r="U32" s="21">
        <f>+U33+U35</f>
        <v>803875.48194999993</v>
      </c>
      <c r="X32" s="2"/>
    </row>
    <row r="33" spans="1:24" ht="10.9" customHeight="1" x14ac:dyDescent="0.2">
      <c r="A33" s="22" t="s">
        <v>6</v>
      </c>
      <c r="B33" s="23">
        <v>0</v>
      </c>
      <c r="C33" s="23">
        <v>0</v>
      </c>
      <c r="D33" s="23">
        <v>0</v>
      </c>
      <c r="E33" s="23">
        <v>1209.8406500000001</v>
      </c>
      <c r="F33" s="23">
        <v>3868.37003</v>
      </c>
      <c r="G33" s="23">
        <v>8703.4213500000005</v>
      </c>
      <c r="H33" s="23">
        <v>7773.2080099999994</v>
      </c>
      <c r="I33" s="23">
        <v>7802.9382900000001</v>
      </c>
      <c r="J33" s="23">
        <v>10255.543</v>
      </c>
      <c r="K33" s="23">
        <v>14964.52397</v>
      </c>
      <c r="L33" s="23">
        <v>22882.367180000001</v>
      </c>
      <c r="M33" s="23">
        <v>25830.34088</v>
      </c>
      <c r="N33" s="23">
        <v>30342.836079999997</v>
      </c>
      <c r="O33" s="23">
        <v>48137.67098000001</v>
      </c>
      <c r="P33" s="23">
        <v>21189.1319</v>
      </c>
      <c r="Q33" s="23">
        <v>29154.840609999999</v>
      </c>
      <c r="R33" s="23">
        <v>44556.407639999998</v>
      </c>
      <c r="S33" s="23">
        <v>44232.436330000004</v>
      </c>
      <c r="T33" s="23">
        <f>+T34</f>
        <v>37678.607240000005</v>
      </c>
      <c r="U33" s="23">
        <f>+U34</f>
        <v>31220.745299999999</v>
      </c>
      <c r="W33" s="28"/>
    </row>
    <row r="34" spans="1:24" ht="10.9" customHeight="1" x14ac:dyDescent="0.2">
      <c r="A34" s="24" t="s">
        <v>25</v>
      </c>
      <c r="B34" s="23">
        <v>0</v>
      </c>
      <c r="C34" s="23">
        <v>0</v>
      </c>
      <c r="D34" s="23">
        <v>0</v>
      </c>
      <c r="E34" s="23">
        <v>1209.8406500000001</v>
      </c>
      <c r="F34" s="23">
        <v>3868.37003</v>
      </c>
      <c r="G34" s="23">
        <v>8703.4213500000005</v>
      </c>
      <c r="H34" s="23">
        <v>7773.2080099999994</v>
      </c>
      <c r="I34" s="23">
        <v>7802.9382900000001</v>
      </c>
      <c r="J34" s="23">
        <v>10255.543</v>
      </c>
      <c r="K34" s="23">
        <v>14964.52397</v>
      </c>
      <c r="L34" s="23">
        <v>22882.367180000001</v>
      </c>
      <c r="M34" s="23">
        <v>25830.34088</v>
      </c>
      <c r="N34" s="23">
        <v>30342.836079999997</v>
      </c>
      <c r="O34" s="23">
        <v>48137.67098000001</v>
      </c>
      <c r="P34" s="23">
        <v>21189.1319</v>
      </c>
      <c r="Q34" s="23">
        <v>29154.840609999999</v>
      </c>
      <c r="R34" s="23">
        <v>44556.407639999998</v>
      </c>
      <c r="S34" s="23">
        <v>44232.436330000004</v>
      </c>
      <c r="T34" s="23">
        <v>37678.607240000005</v>
      </c>
      <c r="U34" s="23">
        <v>31220.745299999999</v>
      </c>
      <c r="W34" s="28"/>
    </row>
    <row r="35" spans="1:24" ht="10.9" customHeight="1" x14ac:dyDescent="0.2">
      <c r="A35" s="22" t="s">
        <v>7</v>
      </c>
      <c r="B35" s="23">
        <f t="shared" ref="B35:J35" si="9">SUM(B36:B38)</f>
        <v>0</v>
      </c>
      <c r="C35" s="23">
        <f t="shared" si="9"/>
        <v>0</v>
      </c>
      <c r="D35" s="23">
        <f t="shared" si="9"/>
        <v>0</v>
      </c>
      <c r="E35" s="23">
        <f t="shared" si="9"/>
        <v>0</v>
      </c>
      <c r="F35" s="23">
        <f t="shared" si="9"/>
        <v>0</v>
      </c>
      <c r="G35" s="23">
        <f t="shared" si="9"/>
        <v>0</v>
      </c>
      <c r="H35" s="23">
        <f t="shared" si="9"/>
        <v>0</v>
      </c>
      <c r="I35" s="23">
        <f t="shared" si="9"/>
        <v>0</v>
      </c>
      <c r="J35" s="23">
        <f t="shared" si="9"/>
        <v>0</v>
      </c>
      <c r="K35" s="23">
        <f t="shared" ref="K35:O35" si="10">SUM(K36:K38)</f>
        <v>49763.641389999997</v>
      </c>
      <c r="L35" s="23">
        <f t="shared" si="10"/>
        <v>176543.46005999998</v>
      </c>
      <c r="M35" s="23">
        <f t="shared" si="10"/>
        <v>221370.86032000001</v>
      </c>
      <c r="N35" s="23">
        <f t="shared" si="10"/>
        <v>260054.48507</v>
      </c>
      <c r="O35" s="23">
        <f t="shared" si="10"/>
        <v>349166.27393999998</v>
      </c>
      <c r="P35" s="23">
        <f>SUM(P36:P38)</f>
        <v>409821.93790000002</v>
      </c>
      <c r="Q35" s="23">
        <f>SUM(Q36:Q38)</f>
        <v>666481.54871999985</v>
      </c>
      <c r="R35" s="23">
        <f>SUM(R36:R38)</f>
        <v>848741.24366000004</v>
      </c>
      <c r="S35" s="23">
        <f>SUM(S36:S38)</f>
        <v>736817.10105000017</v>
      </c>
      <c r="T35" s="23">
        <f t="shared" ref="T35" si="11">SUM(T36:T38)</f>
        <v>867541.28447000007</v>
      </c>
      <c r="U35" s="23">
        <f>SUM(U36:U38)</f>
        <v>772654.73664999998</v>
      </c>
      <c r="W35" s="28"/>
    </row>
    <row r="36" spans="1:24" ht="10.9" customHeight="1" x14ac:dyDescent="0.2">
      <c r="A36" s="24" t="s">
        <v>26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54406.663690000001</v>
      </c>
      <c r="P36" s="23">
        <v>203084.27731</v>
      </c>
      <c r="Q36" s="23">
        <v>287677.72022999998</v>
      </c>
      <c r="R36" s="23">
        <v>388051.96006000001</v>
      </c>
      <c r="S36" s="23">
        <v>341595.18480000005</v>
      </c>
      <c r="T36" s="23">
        <v>342509.75989000004</v>
      </c>
      <c r="U36" s="23">
        <v>312477.74330999999</v>
      </c>
      <c r="W36" s="28"/>
    </row>
    <row r="37" spans="1:24" ht="10.9" customHeight="1" x14ac:dyDescent="0.2">
      <c r="A37" s="24" t="s">
        <v>35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4472.5499300000001</v>
      </c>
      <c r="W37" s="28"/>
    </row>
    <row r="38" spans="1:24" ht="10.9" customHeight="1" x14ac:dyDescent="0.2">
      <c r="A38" s="24" t="s">
        <v>27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49763.641389999997</v>
      </c>
      <c r="L38" s="23">
        <v>176543.46005999998</v>
      </c>
      <c r="M38" s="23">
        <v>221370.86032000001</v>
      </c>
      <c r="N38" s="23">
        <v>260054.48507</v>
      </c>
      <c r="O38" s="23">
        <v>294759.61024999997</v>
      </c>
      <c r="P38" s="23">
        <v>206737.66059000001</v>
      </c>
      <c r="Q38" s="23">
        <v>378803.82848999993</v>
      </c>
      <c r="R38" s="23">
        <v>460689.28360000002</v>
      </c>
      <c r="S38" s="23">
        <v>395221.91625000007</v>
      </c>
      <c r="T38" s="23">
        <v>525031.52458000008</v>
      </c>
      <c r="U38" s="23">
        <v>455704.44341000001</v>
      </c>
      <c r="W38" s="28"/>
    </row>
    <row r="39" spans="1:24" s="5" customFormat="1" ht="10.9" customHeight="1" x14ac:dyDescent="0.2">
      <c r="A39" s="20" t="s">
        <v>8</v>
      </c>
      <c r="B39" s="21">
        <f>+B40+B45+B47</f>
        <v>962.42968999999994</v>
      </c>
      <c r="C39" s="21">
        <f t="shared" ref="C39:R39" si="12">+C40+C45+C47</f>
        <v>1115.1399699999999</v>
      </c>
      <c r="D39" s="21">
        <f t="shared" si="12"/>
        <v>989.28095999999994</v>
      </c>
      <c r="E39" s="21">
        <f t="shared" si="12"/>
        <v>1715.5239900000001</v>
      </c>
      <c r="F39" s="21">
        <f t="shared" si="12"/>
        <v>2572.9677499999998</v>
      </c>
      <c r="G39" s="21">
        <f t="shared" si="12"/>
        <v>5558.0409500000005</v>
      </c>
      <c r="H39" s="21">
        <f t="shared" si="12"/>
        <v>5279.0805199999995</v>
      </c>
      <c r="I39" s="21">
        <f t="shared" si="12"/>
        <v>6582.8088100000004</v>
      </c>
      <c r="J39" s="21">
        <f t="shared" si="12"/>
        <v>8152.4260000000004</v>
      </c>
      <c r="K39" s="21">
        <f t="shared" si="12"/>
        <v>12823.077290000003</v>
      </c>
      <c r="L39" s="21">
        <f t="shared" si="12"/>
        <v>26895.470409999998</v>
      </c>
      <c r="M39" s="21">
        <f t="shared" si="12"/>
        <v>37450.737370000003</v>
      </c>
      <c r="N39" s="21">
        <f t="shared" si="12"/>
        <v>57970.076459999997</v>
      </c>
      <c r="O39" s="21">
        <f t="shared" si="12"/>
        <v>81462.108890000003</v>
      </c>
      <c r="P39" s="21">
        <f t="shared" si="12"/>
        <v>84188.428090000001</v>
      </c>
      <c r="Q39" s="21">
        <f t="shared" si="12"/>
        <v>161931.39297999998</v>
      </c>
      <c r="R39" s="21">
        <f t="shared" si="12"/>
        <v>418430.86141999997</v>
      </c>
      <c r="S39" s="21">
        <f>+S40+S45+S47</f>
        <v>457225.15083000006</v>
      </c>
      <c r="T39" s="21">
        <f>+T40+T45+T47</f>
        <v>453847.344515</v>
      </c>
      <c r="U39" s="21">
        <f>+U40+U45+U47</f>
        <v>297061.67230999999</v>
      </c>
      <c r="W39" s="27"/>
      <c r="X39" s="2"/>
    </row>
    <row r="40" spans="1:24" ht="10.9" customHeight="1" x14ac:dyDescent="0.2">
      <c r="A40" s="22" t="s">
        <v>2</v>
      </c>
      <c r="B40" s="23">
        <f>SUM(B41:B44)</f>
        <v>962.42968999999994</v>
      </c>
      <c r="C40" s="23">
        <f t="shared" ref="C40:R40" si="13">SUM(C41:C44)</f>
        <v>1115.1399699999999</v>
      </c>
      <c r="D40" s="23">
        <f t="shared" si="13"/>
        <v>989.28095999999994</v>
      </c>
      <c r="E40" s="23">
        <f t="shared" si="13"/>
        <v>861.59897000000001</v>
      </c>
      <c r="F40" s="23">
        <f t="shared" si="13"/>
        <v>1169.6832099999999</v>
      </c>
      <c r="G40" s="23">
        <f t="shared" si="13"/>
        <v>2937.5652399999999</v>
      </c>
      <c r="H40" s="23">
        <f t="shared" si="13"/>
        <v>2976.86852</v>
      </c>
      <c r="I40" s="23">
        <f t="shared" si="13"/>
        <v>3023.2429300000003</v>
      </c>
      <c r="J40" s="23">
        <f t="shared" si="13"/>
        <v>3442.5870000000004</v>
      </c>
      <c r="K40" s="23">
        <f t="shared" si="13"/>
        <v>3033.0147200000001</v>
      </c>
      <c r="L40" s="23">
        <f t="shared" si="13"/>
        <v>3074.1920999999998</v>
      </c>
      <c r="M40" s="23">
        <f t="shared" si="13"/>
        <v>3934.4624899999999</v>
      </c>
      <c r="N40" s="23">
        <f t="shared" si="13"/>
        <v>3795.8601199999998</v>
      </c>
      <c r="O40" s="23">
        <f t="shared" si="13"/>
        <v>5581.5673399999996</v>
      </c>
      <c r="P40" s="23">
        <f t="shared" si="13"/>
        <v>4334.2960700000003</v>
      </c>
      <c r="Q40" s="23">
        <f t="shared" si="13"/>
        <v>5625.5094099999997</v>
      </c>
      <c r="R40" s="23">
        <f t="shared" si="13"/>
        <v>7948.8711199999998</v>
      </c>
      <c r="S40" s="23">
        <f>SUM(S41:S44)</f>
        <v>7761.3812699999999</v>
      </c>
      <c r="T40" s="23">
        <f t="shared" ref="T40:U40" si="14">SUM(T41:T44)</f>
        <v>5462.6545349999997</v>
      </c>
      <c r="U40" s="23">
        <f t="shared" si="14"/>
        <v>5057.8857699999999</v>
      </c>
      <c r="W40" s="28"/>
    </row>
    <row r="41" spans="1:24" ht="10.9" customHeight="1" x14ac:dyDescent="0.2">
      <c r="A41" s="24" t="s">
        <v>14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1037.02557</v>
      </c>
      <c r="H41" s="23">
        <v>1275.8785</v>
      </c>
      <c r="I41" s="23">
        <v>1437.10248</v>
      </c>
      <c r="J41" s="23">
        <v>1363.877</v>
      </c>
      <c r="K41" s="23">
        <v>1093.8984800000001</v>
      </c>
      <c r="L41" s="23">
        <v>760.45819999999992</v>
      </c>
      <c r="M41" s="23">
        <v>566.10931000000005</v>
      </c>
      <c r="N41" s="23">
        <v>399.68824000000001</v>
      </c>
      <c r="O41" s="23">
        <v>344.39797999999996</v>
      </c>
      <c r="P41" s="23">
        <v>171.60082</v>
      </c>
      <c r="Q41" s="23">
        <v>267.31867999999997</v>
      </c>
      <c r="R41" s="23">
        <v>310.11831999999998</v>
      </c>
      <c r="S41" s="23">
        <v>347.048</v>
      </c>
      <c r="T41" s="23">
        <v>308.23883000000001</v>
      </c>
      <c r="U41" s="23">
        <v>334.77987000000002</v>
      </c>
      <c r="W41" s="28"/>
    </row>
    <row r="42" spans="1:24" ht="10.9" customHeight="1" x14ac:dyDescent="0.2">
      <c r="A42" s="24" t="s">
        <v>15</v>
      </c>
      <c r="B42" s="23">
        <v>962.42968999999994</v>
      </c>
      <c r="C42" s="23">
        <v>1115.1399699999999</v>
      </c>
      <c r="D42" s="23">
        <v>989.28095999999994</v>
      </c>
      <c r="E42" s="23">
        <v>861.59897000000001</v>
      </c>
      <c r="F42" s="23">
        <v>1169.6832099999999</v>
      </c>
      <c r="G42" s="23">
        <v>1900.5396699999999</v>
      </c>
      <c r="H42" s="23">
        <v>1700.99002</v>
      </c>
      <c r="I42" s="23">
        <v>1465.91184</v>
      </c>
      <c r="J42" s="23">
        <v>1637.441</v>
      </c>
      <c r="K42" s="23">
        <v>1441.1158400000002</v>
      </c>
      <c r="L42" s="23">
        <v>1867.4864700000001</v>
      </c>
      <c r="M42" s="23">
        <v>2799.8312999999998</v>
      </c>
      <c r="N42" s="23">
        <v>2806.6349799999998</v>
      </c>
      <c r="O42" s="23">
        <v>4743.69578</v>
      </c>
      <c r="P42" s="23">
        <v>3883.2121099999999</v>
      </c>
      <c r="Q42" s="23">
        <v>4948.7413499999993</v>
      </c>
      <c r="R42" s="23">
        <v>6937.5524299999997</v>
      </c>
      <c r="S42" s="23">
        <v>6733.9782799999994</v>
      </c>
      <c r="T42" s="23">
        <v>4048.7449649999999</v>
      </c>
      <c r="U42" s="23">
        <v>2640.7630100000001</v>
      </c>
      <c r="W42" s="28"/>
    </row>
    <row r="43" spans="1:24" ht="10.9" customHeight="1" x14ac:dyDescent="0.2">
      <c r="A43" s="24" t="s">
        <v>11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18.376560000000001</v>
      </c>
      <c r="R43" s="23">
        <v>101.48047</v>
      </c>
      <c r="S43" s="23">
        <v>113.46124999999998</v>
      </c>
      <c r="T43" s="23">
        <v>165.29732000000001</v>
      </c>
      <c r="U43" s="23">
        <v>293.94529999999997</v>
      </c>
      <c r="W43" s="28"/>
    </row>
    <row r="44" spans="1:24" ht="10.9" customHeight="1" x14ac:dyDescent="0.2">
      <c r="A44" s="24" t="s">
        <v>16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120.22861</v>
      </c>
      <c r="J44" s="23">
        <v>441.26900000000001</v>
      </c>
      <c r="K44" s="23">
        <v>498.00040000000001</v>
      </c>
      <c r="L44" s="23">
        <v>446.24743000000001</v>
      </c>
      <c r="M44" s="23">
        <v>568.52188000000001</v>
      </c>
      <c r="N44" s="23">
        <v>589.53690000000006</v>
      </c>
      <c r="O44" s="23">
        <v>493.47358000000003</v>
      </c>
      <c r="P44" s="23">
        <v>279.48313999999999</v>
      </c>
      <c r="Q44" s="23">
        <v>391.07281999999998</v>
      </c>
      <c r="R44" s="23">
        <v>599.71990000000005</v>
      </c>
      <c r="S44" s="23">
        <v>566.89373999999998</v>
      </c>
      <c r="T44" s="23">
        <v>940.3734199999999</v>
      </c>
      <c r="U44" s="23">
        <v>1788.39759</v>
      </c>
      <c r="W44" s="28"/>
    </row>
    <row r="45" spans="1:24" ht="10.9" customHeight="1" x14ac:dyDescent="0.2">
      <c r="A45" s="22" t="s">
        <v>6</v>
      </c>
      <c r="B45" s="23">
        <v>0</v>
      </c>
      <c r="C45" s="23">
        <v>0</v>
      </c>
      <c r="D45" s="23">
        <v>0</v>
      </c>
      <c r="E45" s="23">
        <v>853.92502000000002</v>
      </c>
      <c r="F45" s="23">
        <v>1403.2845400000001</v>
      </c>
      <c r="G45" s="23">
        <v>2620.4757100000002</v>
      </c>
      <c r="H45" s="23">
        <v>2302.212</v>
      </c>
      <c r="I45" s="23">
        <v>3559.5658800000001</v>
      </c>
      <c r="J45" s="23">
        <v>4709.8389999999999</v>
      </c>
      <c r="K45" s="23">
        <v>6760.9287300000015</v>
      </c>
      <c r="L45" s="23">
        <v>9269.1309999999976</v>
      </c>
      <c r="M45" s="23">
        <v>10858.03493</v>
      </c>
      <c r="N45" s="23">
        <v>12755.28428</v>
      </c>
      <c r="O45" s="23">
        <v>17718.170740000001</v>
      </c>
      <c r="P45" s="23">
        <v>17275.411339999999</v>
      </c>
      <c r="Q45" s="23">
        <v>15215.884419999998</v>
      </c>
      <c r="R45" s="23">
        <v>11551.01461</v>
      </c>
      <c r="S45" s="23">
        <v>20781.664550000001</v>
      </c>
      <c r="T45" s="23">
        <f>+T46</f>
        <v>12087.02253</v>
      </c>
      <c r="U45" s="23">
        <f>+U46</f>
        <v>12803.61462</v>
      </c>
      <c r="W45" s="28"/>
    </row>
    <row r="46" spans="1:24" ht="10.9" customHeight="1" x14ac:dyDescent="0.2">
      <c r="A46" s="24" t="s">
        <v>25</v>
      </c>
      <c r="B46" s="23">
        <v>0</v>
      </c>
      <c r="C46" s="23">
        <v>0</v>
      </c>
      <c r="D46" s="23">
        <v>0</v>
      </c>
      <c r="E46" s="23">
        <v>853.92502000000002</v>
      </c>
      <c r="F46" s="23">
        <v>1403.2845400000001</v>
      </c>
      <c r="G46" s="23">
        <v>2620.4757100000002</v>
      </c>
      <c r="H46" s="23">
        <v>2302.212</v>
      </c>
      <c r="I46" s="23">
        <v>3559.5658800000001</v>
      </c>
      <c r="J46" s="23">
        <v>4709.8389999999999</v>
      </c>
      <c r="K46" s="23">
        <v>6760.9287300000015</v>
      </c>
      <c r="L46" s="23">
        <v>9269.1309999999976</v>
      </c>
      <c r="M46" s="23">
        <v>10858.03493</v>
      </c>
      <c r="N46" s="23">
        <v>12755.28428</v>
      </c>
      <c r="O46" s="23">
        <v>17718.170740000001</v>
      </c>
      <c r="P46" s="23">
        <v>17275.411339999999</v>
      </c>
      <c r="Q46" s="23">
        <v>15215.884419999998</v>
      </c>
      <c r="R46" s="23">
        <v>11551.01461</v>
      </c>
      <c r="S46" s="23">
        <v>20781.664550000001</v>
      </c>
      <c r="T46" s="23">
        <v>12087.02253</v>
      </c>
      <c r="U46" s="23">
        <v>12803.61462</v>
      </c>
      <c r="W46" s="28"/>
    </row>
    <row r="47" spans="1:24" ht="10.9" customHeight="1" x14ac:dyDescent="0.2">
      <c r="A47" s="22" t="s">
        <v>7</v>
      </c>
      <c r="B47" s="25">
        <f t="shared" ref="B47:J47" si="15">SUM(B48:B50)</f>
        <v>0</v>
      </c>
      <c r="C47" s="25">
        <f t="shared" si="15"/>
        <v>0</v>
      </c>
      <c r="D47" s="25">
        <f t="shared" si="15"/>
        <v>0</v>
      </c>
      <c r="E47" s="25">
        <f t="shared" si="15"/>
        <v>0</v>
      </c>
      <c r="F47" s="25">
        <f t="shared" si="15"/>
        <v>0</v>
      </c>
      <c r="G47" s="25">
        <f t="shared" si="15"/>
        <v>0</v>
      </c>
      <c r="H47" s="25">
        <f t="shared" si="15"/>
        <v>0</v>
      </c>
      <c r="I47" s="25">
        <f t="shared" si="15"/>
        <v>0</v>
      </c>
      <c r="J47" s="25">
        <f t="shared" si="15"/>
        <v>0</v>
      </c>
      <c r="K47" s="25">
        <f>SUM(K48:K50)</f>
        <v>3029.13384</v>
      </c>
      <c r="L47" s="25">
        <f t="shared" ref="L47:U47" si="16">SUM(L48:L50)</f>
        <v>14552.14731</v>
      </c>
      <c r="M47" s="25">
        <f t="shared" si="16"/>
        <v>22658.239950000003</v>
      </c>
      <c r="N47" s="25">
        <f t="shared" si="16"/>
        <v>41418.932059999999</v>
      </c>
      <c r="O47" s="25">
        <f t="shared" si="16"/>
        <v>58162.37081</v>
      </c>
      <c r="P47" s="25">
        <f t="shared" si="16"/>
        <v>62578.720679999999</v>
      </c>
      <c r="Q47" s="25">
        <f>SUM(Q48:Q50)</f>
        <v>141089.99914999999</v>
      </c>
      <c r="R47" s="25">
        <f>SUM(R48:R50)</f>
        <v>398930.97568999999</v>
      </c>
      <c r="S47" s="25">
        <f>SUM(S48:S50)</f>
        <v>428682.10501000006</v>
      </c>
      <c r="T47" s="25">
        <f t="shared" ref="T47" si="17">SUM(T48:T50)</f>
        <v>436297.66745000001</v>
      </c>
      <c r="U47" s="25">
        <f t="shared" si="16"/>
        <v>279200.17191999999</v>
      </c>
      <c r="W47" s="29"/>
    </row>
    <row r="48" spans="1:24" ht="10.9" customHeight="1" x14ac:dyDescent="0.2">
      <c r="A48" s="24" t="s">
        <v>26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54128.779689999988</v>
      </c>
      <c r="R48" s="23">
        <v>285551.13746</v>
      </c>
      <c r="S48" s="23">
        <v>299387.38191000005</v>
      </c>
      <c r="T48" s="23">
        <v>278234.38777999999</v>
      </c>
      <c r="U48" s="23">
        <v>89720.646110000001</v>
      </c>
      <c r="W48" s="28"/>
    </row>
    <row r="49" spans="1:23" ht="10.9" customHeight="1" x14ac:dyDescent="0.2">
      <c r="A49" s="24" t="s">
        <v>35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1612.72759</v>
      </c>
      <c r="W49" s="28"/>
    </row>
    <row r="50" spans="1:23" ht="10.9" customHeight="1" x14ac:dyDescent="0.2">
      <c r="A50" s="24" t="s">
        <v>29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3029.13384</v>
      </c>
      <c r="L50" s="23">
        <v>14552.14731</v>
      </c>
      <c r="M50" s="23">
        <v>22658.239950000003</v>
      </c>
      <c r="N50" s="23">
        <v>41418.932059999999</v>
      </c>
      <c r="O50" s="23">
        <v>58162.37081</v>
      </c>
      <c r="P50" s="23">
        <v>62578.720679999999</v>
      </c>
      <c r="Q50" s="23">
        <v>86961.219459999993</v>
      </c>
      <c r="R50" s="23">
        <v>113379.83823000001</v>
      </c>
      <c r="S50" s="23">
        <v>129294.72309999997</v>
      </c>
      <c r="T50" s="23">
        <v>158063.27967000002</v>
      </c>
      <c r="U50" s="23">
        <v>187866.79822</v>
      </c>
      <c r="W50" s="28"/>
    </row>
    <row r="51" spans="1:23" ht="6" customHeight="1" x14ac:dyDescent="0.2">
      <c r="A51" s="13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3" ht="39" customHeight="1" x14ac:dyDescent="0.2">
      <c r="A52" s="30" t="s">
        <v>9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3" ht="9" customHeight="1" x14ac:dyDescent="0.2">
      <c r="A53" s="9" t="s">
        <v>39</v>
      </c>
      <c r="B53" s="6"/>
      <c r="C53" s="6"/>
      <c r="D53" s="6"/>
      <c r="E53" s="6"/>
      <c r="F53" s="6"/>
      <c r="G53" s="6"/>
    </row>
    <row r="54" spans="1:23" ht="9" customHeight="1" x14ac:dyDescent="0.2">
      <c r="A54" s="9"/>
      <c r="B54" s="6"/>
      <c r="C54" s="6"/>
      <c r="D54" s="6"/>
      <c r="E54" s="6"/>
      <c r="F54" s="6"/>
      <c r="G54" s="6"/>
    </row>
    <row r="55" spans="1:23" ht="9" customHeight="1" x14ac:dyDescent="0.2">
      <c r="A55" s="9"/>
      <c r="B55" s="6"/>
      <c r="C55" s="6"/>
      <c r="D55" s="6"/>
      <c r="E55" s="6"/>
      <c r="F55" s="6"/>
      <c r="G55" s="6"/>
    </row>
    <row r="56" spans="1:23" ht="9" customHeight="1" x14ac:dyDescent="0.2">
      <c r="A56" s="9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26"/>
    </row>
    <row r="57" spans="1:23" ht="9" customHeight="1" x14ac:dyDescent="0.2">
      <c r="A57" s="9"/>
      <c r="B57" s="6"/>
      <c r="C57" s="6"/>
      <c r="D57" s="6"/>
      <c r="E57" s="6"/>
      <c r="F57" s="6"/>
      <c r="G57" s="6"/>
    </row>
    <row r="58" spans="1:23" ht="9" customHeight="1" x14ac:dyDescent="0.2">
      <c r="A58" s="9"/>
      <c r="B58" s="6"/>
      <c r="C58" s="6"/>
      <c r="D58" s="6"/>
      <c r="E58" s="6"/>
      <c r="F58" s="6"/>
      <c r="G58" s="6"/>
    </row>
    <row r="59" spans="1:23" ht="9" customHeight="1" x14ac:dyDescent="0.2">
      <c r="A59" s="9"/>
      <c r="B59" s="6"/>
      <c r="C59" s="6"/>
      <c r="D59" s="6"/>
      <c r="E59" s="6"/>
      <c r="F59" s="6"/>
      <c r="G59" s="6"/>
    </row>
    <row r="60" spans="1:23" ht="9" customHeight="1" x14ac:dyDescent="0.2">
      <c r="A60" s="9"/>
      <c r="B60" s="6"/>
      <c r="C60" s="6"/>
      <c r="D60" s="6"/>
      <c r="E60" s="6"/>
      <c r="F60" s="6"/>
      <c r="G60" s="6"/>
    </row>
    <row r="61" spans="1:23" ht="9" customHeight="1" x14ac:dyDescent="0.2">
      <c r="A61" s="9"/>
      <c r="B61" s="6"/>
      <c r="C61" s="6"/>
      <c r="D61" s="6"/>
      <c r="E61" s="6"/>
      <c r="F61" s="6"/>
      <c r="G61" s="6"/>
    </row>
    <row r="62" spans="1:23" ht="9" customHeight="1" x14ac:dyDescent="0.2">
      <c r="A62" s="9"/>
      <c r="B62" s="6"/>
      <c r="C62" s="6"/>
      <c r="D62" s="6"/>
      <c r="E62" s="6"/>
      <c r="F62" s="6"/>
      <c r="G62" s="6"/>
    </row>
    <row r="63" spans="1:23" ht="9" customHeight="1" x14ac:dyDescent="0.2">
      <c r="A63" s="9"/>
      <c r="B63" s="6"/>
      <c r="C63" s="6"/>
      <c r="D63" s="6"/>
      <c r="E63" s="6"/>
      <c r="F63" s="6"/>
      <c r="G63" s="6"/>
    </row>
    <row r="64" spans="1:23" ht="9" customHeight="1" x14ac:dyDescent="0.2">
      <c r="A64" s="9"/>
      <c r="B64" s="6"/>
      <c r="C64" s="6"/>
      <c r="D64" s="6"/>
      <c r="E64" s="6"/>
      <c r="F64" s="6"/>
      <c r="G64" s="6"/>
    </row>
    <row r="65" spans="1:7" ht="9" customHeight="1" x14ac:dyDescent="0.2">
      <c r="A65" s="9"/>
      <c r="B65" s="6"/>
      <c r="C65" s="6"/>
      <c r="D65" s="6"/>
      <c r="E65" s="6"/>
      <c r="F65" s="6"/>
      <c r="G65" s="6"/>
    </row>
    <row r="66" spans="1:7" ht="9" customHeight="1" x14ac:dyDescent="0.2">
      <c r="A66" s="9"/>
      <c r="B66" s="6"/>
      <c r="C66" s="6"/>
      <c r="D66" s="6"/>
      <c r="E66" s="6"/>
      <c r="F66" s="6"/>
      <c r="G66" s="6"/>
    </row>
    <row r="67" spans="1:7" ht="9" customHeight="1" x14ac:dyDescent="0.2">
      <c r="A67" s="9"/>
      <c r="B67" s="6"/>
      <c r="C67" s="6"/>
      <c r="D67" s="6"/>
      <c r="E67" s="6"/>
      <c r="F67" s="6"/>
      <c r="G67" s="6"/>
    </row>
    <row r="68" spans="1:7" ht="9" customHeight="1" x14ac:dyDescent="0.2">
      <c r="A68" s="9"/>
      <c r="B68" s="6"/>
      <c r="C68" s="6"/>
      <c r="D68" s="6"/>
      <c r="E68" s="6"/>
      <c r="F68" s="6"/>
      <c r="G68" s="6"/>
    </row>
    <row r="69" spans="1:7" ht="9" customHeight="1" x14ac:dyDescent="0.2">
      <c r="A69" s="9"/>
      <c r="B69" s="6"/>
      <c r="C69" s="6"/>
      <c r="D69" s="6"/>
      <c r="E69" s="6"/>
      <c r="F69" s="6"/>
      <c r="G69" s="6"/>
    </row>
    <row r="70" spans="1:7" ht="9" customHeight="1" x14ac:dyDescent="0.2">
      <c r="A70" s="9"/>
      <c r="B70" s="6"/>
      <c r="C70" s="6"/>
      <c r="D70" s="6"/>
      <c r="E70" s="6"/>
      <c r="F70" s="6"/>
      <c r="G70" s="6"/>
    </row>
    <row r="71" spans="1:7" ht="9" customHeight="1" x14ac:dyDescent="0.2">
      <c r="A71" s="9"/>
      <c r="B71" s="6"/>
      <c r="C71" s="6"/>
      <c r="D71" s="6"/>
      <c r="E71" s="6"/>
      <c r="F71" s="6"/>
      <c r="G71" s="6"/>
    </row>
    <row r="72" spans="1:7" ht="9" customHeight="1" x14ac:dyDescent="0.2">
      <c r="A72" s="9"/>
      <c r="B72" s="6"/>
      <c r="C72" s="6"/>
      <c r="D72" s="6"/>
      <c r="E72" s="6"/>
      <c r="F72" s="6"/>
      <c r="G72" s="6"/>
    </row>
    <row r="74" spans="1:7" ht="12.75" x14ac:dyDescent="0.2">
      <c r="A74" s="8"/>
    </row>
  </sheetData>
  <mergeCells count="1">
    <mergeCell ref="A52:U52"/>
  </mergeCells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  <ignoredErrors>
    <ignoredError sqref="N22:Q22 N40:Q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1450</vt:lpstr>
      <vt:lpstr>'1450'!Área_de_impresión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2015-05-07T20:43:30Z</cp:lastPrinted>
  <dcterms:created xsi:type="dcterms:W3CDTF">2003-11-20T21:27:21Z</dcterms:created>
  <dcterms:modified xsi:type="dcterms:W3CDTF">2015-06-04T16:45:15Z</dcterms:modified>
</cp:coreProperties>
</file>