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2\CAP-20_TRANSPORTE_2022\"/>
    </mc:Choice>
  </mc:AlternateContent>
  <bookViews>
    <workbookView xWindow="10065" yWindow="-15" windowWidth="10110" windowHeight="9345" tabRatio="321" firstSheet="2" activeTab="2"/>
  </bookViews>
  <sheets>
    <sheet name="20.36" sheetId="16" state="hidden" r:id="rId1"/>
    <sheet name="20.38" sheetId="17" state="hidden" r:id="rId2"/>
    <sheet name="20.38 -" sheetId="18" r:id="rId3"/>
  </sheets>
  <externalReferences>
    <externalReference r:id="rId4"/>
  </externalReferences>
  <definedNames>
    <definedName name="\p">#N/A</definedName>
    <definedName name="\s">#N/A</definedName>
    <definedName name="_Fill" hidden="1">[1]C17!$A$8:$A$21</definedName>
    <definedName name="_Parse_Out" localSheetId="1" hidden="1">#REF!</definedName>
    <definedName name="_Parse_Out" localSheetId="2" hidden="1">#REF!</definedName>
    <definedName name="_Parse_Out" hidden="1">#REF!</definedName>
    <definedName name="A_impresión_IM">[1]C1!$A$1:$J$38</definedName>
    <definedName name="_xlnm.Print_Area" localSheetId="0">'20.36'!$A$1:$M$76</definedName>
    <definedName name="_xlnm.Print_Area" localSheetId="1">'20.38'!$A$1:$M$81</definedName>
    <definedName name="_xlnm.Print_Area" localSheetId="2">'20.38 -'!$A$1:$M$81</definedName>
    <definedName name="NOTA">#N/A</definedName>
  </definedNames>
  <calcPr calcId="162913"/>
</workbook>
</file>

<file path=xl/calcChain.xml><?xml version="1.0" encoding="utf-8"?>
<calcChain xmlns="http://schemas.openxmlformats.org/spreadsheetml/2006/main">
  <c r="Q79" i="17" l="1"/>
  <c r="S78" i="17" l="1"/>
  <c r="S79" i="17"/>
  <c r="S80" i="17"/>
  <c r="R78" i="17"/>
  <c r="R79" i="17"/>
  <c r="R80" i="17"/>
  <c r="Q80" i="17"/>
  <c r="M31" i="17" l="1"/>
  <c r="L31" i="17"/>
  <c r="S81" i="17" s="1"/>
  <c r="J31" i="17"/>
  <c r="I31" i="17"/>
  <c r="R81" i="17" s="1"/>
  <c r="G31" i="17"/>
  <c r="F31" i="17"/>
  <c r="Q81" i="17" s="1"/>
  <c r="S68" i="17" l="1"/>
  <c r="S69" i="17"/>
  <c r="S70" i="17"/>
  <c r="S71" i="17"/>
  <c r="S72" i="17"/>
  <c r="S73" i="17"/>
  <c r="S74" i="17"/>
  <c r="S75" i="17"/>
  <c r="S76" i="17"/>
  <c r="S77" i="17"/>
  <c r="S67" i="17"/>
  <c r="R68" i="17"/>
  <c r="R69" i="17"/>
  <c r="R70" i="17"/>
  <c r="R71" i="17"/>
  <c r="R72" i="17"/>
  <c r="R73" i="17"/>
  <c r="R74" i="17"/>
  <c r="R75" i="17"/>
  <c r="R76" i="17"/>
  <c r="R77" i="17"/>
  <c r="R67" i="17"/>
  <c r="Q68" i="17"/>
  <c r="Q69" i="17"/>
  <c r="Q70" i="17"/>
  <c r="Q71" i="17"/>
  <c r="Q72" i="17"/>
  <c r="Q73" i="17"/>
  <c r="Q74" i="17"/>
  <c r="Q75" i="17"/>
  <c r="Q76" i="17"/>
  <c r="Q77" i="17"/>
  <c r="Q78" i="17"/>
  <c r="Q67" i="17"/>
  <c r="C32" i="17" l="1"/>
  <c r="D32" i="17"/>
  <c r="C33" i="17"/>
  <c r="D33" i="17"/>
  <c r="C34" i="17"/>
  <c r="D34" i="17"/>
  <c r="C35" i="17"/>
  <c r="D35" i="17"/>
  <c r="C36" i="17"/>
  <c r="D36" i="17"/>
  <c r="C37" i="17"/>
  <c r="D37" i="17"/>
  <c r="C38" i="17"/>
  <c r="D38" i="17"/>
  <c r="C39" i="17"/>
  <c r="D39" i="17"/>
  <c r="C40" i="17"/>
  <c r="D40" i="17"/>
  <c r="C41" i="17"/>
  <c r="D41" i="17"/>
  <c r="C42" i="17"/>
  <c r="D42" i="17"/>
  <c r="C43" i="17"/>
  <c r="D43" i="17"/>
  <c r="D27" i="17"/>
  <c r="C27" i="17"/>
  <c r="B27" i="17"/>
  <c r="D31" i="17" l="1"/>
  <c r="C31" i="17"/>
  <c r="B40" i="17"/>
  <c r="B37" i="17"/>
  <c r="B35" i="17"/>
  <c r="B34" i="17"/>
  <c r="B36" i="17"/>
  <c r="B32" i="17"/>
  <c r="B43" i="17"/>
  <c r="B39" i="17"/>
  <c r="B42" i="17"/>
  <c r="B38" i="17"/>
  <c r="B41" i="17"/>
  <c r="B33" i="17"/>
  <c r="M28" i="16"/>
  <c r="L28" i="16"/>
  <c r="S72" i="16" s="1"/>
  <c r="K28" i="16"/>
  <c r="J28" i="16"/>
  <c r="I28" i="16"/>
  <c r="R72" i="16" s="1"/>
  <c r="B31" i="17" l="1"/>
  <c r="G28" i="16"/>
  <c r="F28" i="16"/>
  <c r="Q72" i="16" l="1"/>
  <c r="D28" i="16"/>
  <c r="C28" i="16"/>
  <c r="B28" i="16" s="1"/>
  <c r="C29" i="16"/>
  <c r="D29" i="16"/>
  <c r="C30" i="16"/>
  <c r="D30" i="16"/>
  <c r="C31" i="16"/>
  <c r="D31" i="16"/>
  <c r="C32" i="16"/>
  <c r="D32" i="16"/>
  <c r="C33" i="16"/>
  <c r="D33" i="16"/>
  <c r="C34" i="16"/>
  <c r="D34" i="16"/>
  <c r="C35" i="16"/>
  <c r="D35" i="16"/>
  <c r="C36" i="16"/>
  <c r="D36" i="16"/>
  <c r="C37" i="16"/>
  <c r="D37" i="16"/>
  <c r="C38" i="16"/>
  <c r="D38" i="16"/>
  <c r="C39" i="16"/>
  <c r="D39" i="16"/>
  <c r="C40" i="16"/>
  <c r="D40" i="16"/>
  <c r="Q61" i="16"/>
  <c r="R61" i="16"/>
  <c r="S61" i="16"/>
  <c r="Q62" i="16"/>
  <c r="R62" i="16"/>
  <c r="S62" i="16"/>
  <c r="Q63" i="16"/>
  <c r="R63" i="16"/>
  <c r="S63" i="16"/>
  <c r="Q64" i="16"/>
  <c r="R64" i="16"/>
  <c r="S64" i="16"/>
  <c r="Q65" i="16"/>
  <c r="R65" i="16"/>
  <c r="S65" i="16"/>
  <c r="Q66" i="16"/>
  <c r="R66" i="16"/>
  <c r="S66" i="16"/>
  <c r="Q67" i="16"/>
  <c r="R67" i="16"/>
  <c r="S67" i="16"/>
  <c r="Q68" i="16"/>
  <c r="R68" i="16"/>
  <c r="S68" i="16"/>
  <c r="Q69" i="16"/>
  <c r="R69" i="16"/>
  <c r="S69" i="16"/>
  <c r="Q70" i="16"/>
  <c r="R70" i="16"/>
  <c r="S70" i="16"/>
  <c r="Q71" i="16"/>
  <c r="R71" i="16"/>
  <c r="S71" i="16"/>
  <c r="B31" i="16" l="1"/>
  <c r="B35" i="16"/>
  <c r="B37" i="16"/>
  <c r="B29" i="16"/>
  <c r="B38" i="16"/>
  <c r="B34" i="16"/>
  <c r="B30" i="16"/>
  <c r="B33" i="16"/>
  <c r="B40" i="16"/>
  <c r="B36" i="16"/>
  <c r="B32" i="16"/>
  <c r="B39" i="16"/>
  <c r="D27" i="16"/>
  <c r="C27" i="16"/>
  <c r="B27" i="16" l="1"/>
</calcChain>
</file>

<file path=xl/sharedStrings.xml><?xml version="1.0" encoding="utf-8"?>
<sst xmlns="http://schemas.openxmlformats.org/spreadsheetml/2006/main" count="172" uniqueCount="46">
  <si>
    <t>Año y</t>
  </si>
  <si>
    <t>Pucusana</t>
  </si>
  <si>
    <t>Chillón</t>
  </si>
  <si>
    <t>mes</t>
  </si>
  <si>
    <t>Ligero</t>
  </si>
  <si>
    <t>Pesado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</si>
  <si>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</si>
  <si>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</si>
  <si>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</si>
  <si>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</si>
  <si>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</si>
  <si>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</si>
  <si>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</si>
  <si>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</si>
  <si>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</si>
  <si>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</si>
  <si>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</si>
  <si>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</si>
  <si>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 xml:space="preserve"> </t>
  </si>
  <si>
    <t>Total</t>
  </si>
  <si>
    <t>Evitamiento</t>
  </si>
  <si>
    <t>-</t>
  </si>
  <si>
    <t xml:space="preserve">  </t>
  </si>
  <si>
    <t>General</t>
  </si>
  <si>
    <r>
      <t>Nota</t>
    </r>
    <r>
      <rPr>
        <sz val="7"/>
        <rFont val="Arial Narrow"/>
        <family val="2"/>
      </rPr>
      <t>: Hasta junio de 2013 considera las garitas y centros de recaudación administrados por la Empresa Municipal Administradora de Peaje de Lima S.A.</t>
    </r>
  </si>
  <si>
    <t xml:space="preserve"> - En julio de 2013 se ejecutó la transferencia del Centro de Peaje Pucusana y Chillón al concesionario Rutas de Lima S.A.C.</t>
  </si>
  <si>
    <t xml:space="preserve"> - En octubre de 2013 se ejecutó la transferencia del Centro de Peaje Evitamiento al concesionario Línea Amarilla S.A.C.</t>
  </si>
  <si>
    <t xml:space="preserve">             (Unidades)</t>
  </si>
  <si>
    <t xml:space="preserve">20.36  LIMA METROPOLITANA: TRÁFICO VEHICULAR MENSUAL REGISTRADO, POR TIPO  DE VEHÍCULO Y CENTRO DE </t>
  </si>
  <si>
    <t>La fuente principal son: Rutas de Lima y Linea Amarilla</t>
  </si>
  <si>
    <t>Fuente: Rutas de Lima S.A.C. y Línea Amarilla S.A.C.</t>
  </si>
  <si>
    <t xml:space="preserve">           RECAUDACIÓN-GARITAS, 2007-2018</t>
  </si>
  <si>
    <t>Evitamiento 1/</t>
  </si>
  <si>
    <t>Pucusana 2/</t>
  </si>
  <si>
    <t>Chillón 3/</t>
  </si>
  <si>
    <t>Peaje Priale</t>
  </si>
  <si>
    <t>Peaje Liínea Amarilla</t>
  </si>
  <si>
    <t>2/ Incluye los peajes de Villa el Salvador, Punta Negra, Conchan, Puente Arica, Huaylas, San Pedro.</t>
  </si>
  <si>
    <t>3/ Incluye el Peaje Chillón y Chillón Espejo</t>
  </si>
  <si>
    <t>Fuente: Lima Expresa y Rutas de Lima.</t>
  </si>
  <si>
    <t xml:space="preserve">1/ Incluye los peajes administrados por Lima Expresa: Evitamiento y Línea Amarilla </t>
  </si>
  <si>
    <t xml:space="preserve">           RECAUDACIÓN-GARITAS, 2011-2021</t>
  </si>
  <si>
    <t xml:space="preserve"> - En febrero 2020 Linea Amarilla cambio de nombre a Lima Expresa.</t>
  </si>
  <si>
    <t xml:space="preserve">             (Miles de unidades)</t>
  </si>
  <si>
    <t xml:space="preserve"> - En febrero 2020 Linea Amarilla cambió de nombre a Lima Expresa.</t>
  </si>
  <si>
    <t xml:space="preserve">           RECAUDACIÓN-GARITAS, 2017-2021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</si>
</sst>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\ ###\ ##0"/>
    <numFmt numFmtId="165" formatCode="##.0000000\ ###\ ##0"/>
    <numFmt numFmtId="166" formatCode="##.000000000\ ###\ ##0"/>
    <numFmt numFmtId="167" formatCode="##.##"/>
  </numFmts>
  <fonts count="19" x14ac:knownFonts="1">
    <font>
      <sz val="10"/>
      <name val="Arial"/>
    </font>
    <font>
      <b/>
      <sz val="9"/>
      <name val="Arial Narrow"/>
      <family val="2"/>
    </font>
    <font>
      <sz val="7"/>
      <name val="Arial Narrow"/>
      <family val="2"/>
    </font>
    <font>
      <i/>
      <sz val="10"/>
      <name val="Times New Roman"/>
      <family val="1"/>
    </font>
    <font>
      <b/>
      <i/>
      <sz val="7"/>
      <name val="Arial Narrow"/>
      <family val="2"/>
    </font>
    <font>
      <i/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i/>
      <sz val="7"/>
      <color theme="0"/>
      <name val="Arial Narrow"/>
      <family val="2"/>
    </font>
    <font>
      <b/>
      <i/>
      <sz val="7"/>
      <color theme="0"/>
      <name val="Arial Narrow"/>
      <family val="2"/>
    </font>
    <font>
      <i/>
      <sz val="7"/>
      <color theme="1"/>
      <name val="Arial Narrow"/>
      <family val="2"/>
    </font>
    <font>
      <sz val="7"/>
      <color indexed="9"/>
      <name val="Arial Narrow"/>
      <family val="2"/>
    </font>
    <font>
      <i/>
      <sz val="7"/>
      <color indexed="9"/>
      <name val="Arial Narrow"/>
      <family val="2"/>
    </font>
    <font>
      <sz val="10"/>
      <name val="Arial"/>
      <family val="2"/>
    </font>
    <font>
      <i/>
      <sz val="7"/>
      <color theme="0" tint="-0.34998626667073579"/>
      <name val="Arial Narrow"/>
      <family val="2"/>
    </font>
    <font>
      <b/>
      <sz val="7"/>
      <color theme="0" tint="-0.34998626667073579"/>
      <name val="Arial Narrow"/>
      <family val="2"/>
    </font>
    <font>
      <sz val="7"/>
      <color theme="0" tint="-0.3499862666707357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3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164" fontId="7" fillId="0" borderId="0" xfId="1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 applyProtection="1">
      <alignment horizontal="centerContinuous" vertical="center"/>
    </xf>
    <xf numFmtId="0" fontId="6" fillId="0" borderId="0" xfId="2" applyFont="1" applyFill="1" applyBorder="1" applyAlignment="1" applyProtection="1">
      <alignment horizontal="right" vertical="center"/>
    </xf>
    <xf numFmtId="0" fontId="6" fillId="0" borderId="0" xfId="2" applyFont="1" applyFill="1" applyBorder="1" applyAlignment="1" applyProtection="1">
      <alignment horizontal="left" vertical="center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 applyProtection="1">
      <alignment horizontal="right" vertical="center"/>
    </xf>
    <xf numFmtId="0" fontId="6" fillId="0" borderId="0" xfId="2" quotePrefix="1" applyFont="1" applyFill="1" applyBorder="1" applyAlignment="1" applyProtection="1">
      <alignment horizontal="left" vertical="center"/>
    </xf>
    <xf numFmtId="164" fontId="2" fillId="0" borderId="0" xfId="2" applyNumberFormat="1" applyFont="1" applyFill="1" applyBorder="1" applyAlignment="1" applyProtection="1">
      <alignment horizontal="right" vertical="center"/>
    </xf>
    <xf numFmtId="0" fontId="10" fillId="2" borderId="0" xfId="2" applyFont="1" applyFill="1" applyBorder="1" applyAlignment="1">
      <alignment vertical="center"/>
    </xf>
    <xf numFmtId="0" fontId="9" fillId="0" borderId="0" xfId="1" applyFont="1" applyBorder="1" applyAlignment="1" applyProtection="1">
      <alignment horizontal="left" vertical="center"/>
    </xf>
    <xf numFmtId="0" fontId="6" fillId="0" borderId="0" xfId="2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vertical="center"/>
    </xf>
    <xf numFmtId="0" fontId="6" fillId="0" borderId="3" xfId="2" applyFont="1" applyFill="1" applyBorder="1" applyAlignment="1">
      <alignment horizontal="centerContinuous" vertical="center"/>
    </xf>
    <xf numFmtId="0" fontId="6" fillId="0" borderId="3" xfId="2" applyFont="1" applyFill="1" applyBorder="1" applyAlignment="1" applyProtection="1">
      <alignment horizontal="centerContinuous" vertical="center"/>
    </xf>
    <xf numFmtId="0" fontId="6" fillId="0" borderId="2" xfId="2" applyFont="1" applyFill="1" applyBorder="1" applyAlignment="1" applyProtection="1">
      <alignment horizontal="right" vertical="center"/>
    </xf>
    <xf numFmtId="0" fontId="6" fillId="0" borderId="2" xfId="2" applyFont="1" applyFill="1" applyBorder="1" applyAlignment="1" applyProtection="1">
      <alignment horizontal="centerContinuous" vertical="center"/>
    </xf>
    <xf numFmtId="0" fontId="6" fillId="0" borderId="2" xfId="0" applyFont="1" applyFill="1" applyBorder="1" applyAlignment="1">
      <alignment horizontal="right" vertical="center"/>
    </xf>
    <xf numFmtId="0" fontId="5" fillId="2" borderId="0" xfId="2" applyFont="1" applyFill="1" applyBorder="1" applyAlignment="1">
      <alignment vertical="center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" fontId="2" fillId="2" borderId="0" xfId="2" applyNumberFormat="1" applyFont="1" applyFill="1" applyBorder="1" applyAlignment="1" applyProtection="1">
      <alignment horizontal="right" vertical="center"/>
    </xf>
    <xf numFmtId="164" fontId="5" fillId="2" borderId="0" xfId="2" applyNumberFormat="1" applyFont="1" applyFill="1" applyBorder="1" applyAlignment="1">
      <alignment vertical="center"/>
    </xf>
    <xf numFmtId="1" fontId="5" fillId="2" borderId="0" xfId="2" applyNumberFormat="1" applyFont="1" applyFill="1" applyBorder="1" applyAlignment="1">
      <alignment vertical="center"/>
    </xf>
    <xf numFmtId="0" fontId="6" fillId="0" borderId="4" xfId="2" applyFont="1" applyFill="1" applyBorder="1" applyAlignment="1" applyProtection="1">
      <alignment horizontal="center"/>
    </xf>
    <xf numFmtId="0" fontId="6" fillId="0" borderId="5" xfId="2" applyFont="1" applyFill="1" applyBorder="1" applyAlignment="1" applyProtection="1">
      <alignment horizontal="center" vertical="top"/>
    </xf>
    <xf numFmtId="0" fontId="6" fillId="0" borderId="5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left" vertical="center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7" xfId="2" applyFont="1" applyFill="1" applyBorder="1" applyAlignment="1">
      <alignment horizontal="right" vertical="center"/>
    </xf>
    <xf numFmtId="0" fontId="2" fillId="0" borderId="1" xfId="2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/>
    </xf>
    <xf numFmtId="0" fontId="6" fillId="0" borderId="5" xfId="2" applyFont="1" applyFill="1" applyBorder="1" applyAlignment="1" applyProtection="1">
      <alignment horizontal="left" vertical="center"/>
    </xf>
    <xf numFmtId="0" fontId="11" fillId="2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5" fontId="5" fillId="2" borderId="0" xfId="2" applyNumberFormat="1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" fillId="0" borderId="0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1" fontId="6" fillId="2" borderId="0" xfId="2" applyNumberFormat="1" applyFont="1" applyFill="1" applyBorder="1" applyAlignment="1" applyProtection="1">
      <alignment horizontal="right" vertical="center"/>
    </xf>
    <xf numFmtId="3" fontId="6" fillId="2" borderId="0" xfId="2" applyNumberFormat="1" applyFont="1" applyFill="1" applyBorder="1" applyAlignment="1">
      <alignment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2" fillId="0" borderId="0" xfId="2" applyFont="1" applyFill="1" applyBorder="1" applyAlignment="1">
      <alignment vertical="center"/>
    </xf>
    <xf numFmtId="2" fontId="12" fillId="0" borderId="0" xfId="2" applyNumberFormat="1" applyFont="1" applyFill="1" applyBorder="1" applyAlignment="1">
      <alignment vertical="center"/>
    </xf>
    <xf numFmtId="43" fontId="5" fillId="0" borderId="0" xfId="3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3" fontId="16" fillId="2" borderId="0" xfId="2" applyNumberFormat="1" applyFont="1" applyFill="1" applyBorder="1" applyAlignment="1">
      <alignment vertical="center"/>
    </xf>
    <xf numFmtId="1" fontId="17" fillId="2" borderId="0" xfId="2" applyNumberFormat="1" applyFont="1" applyFill="1" applyBorder="1" applyAlignment="1" applyProtection="1">
      <alignment horizontal="right" vertical="center"/>
    </xf>
    <xf numFmtId="3" fontId="17" fillId="2" borderId="0" xfId="2" applyNumberFormat="1" applyFont="1" applyFill="1" applyBorder="1" applyAlignment="1">
      <alignment vertical="center"/>
    </xf>
    <xf numFmtId="2" fontId="18" fillId="2" borderId="0" xfId="2" applyNumberFormat="1" applyFont="1" applyFill="1" applyBorder="1" applyAlignment="1" applyProtection="1">
      <alignment horizontal="right" vertical="center"/>
    </xf>
    <xf numFmtId="167" fontId="18" fillId="2" borderId="0" xfId="2" applyNumberFormat="1" applyFont="1" applyFill="1" applyBorder="1" applyAlignment="1" applyProtection="1">
      <alignment horizontal="right" vertical="center"/>
    </xf>
    <xf numFmtId="167" fontId="16" fillId="2" borderId="0" xfId="2" applyNumberFormat="1" applyFont="1" applyFill="1" applyBorder="1" applyAlignment="1">
      <alignment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0" fontId="1" fillId="0" borderId="0" xfId="2" quotePrefix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_IEC17004" xfId="1"/>
    <cellStyle name="Normal_IEC17014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13325658897142E-2"/>
          <c:y val="0.26676855200267791"/>
          <c:w val="0.86195278614896464"/>
          <c:h val="0.614210613373763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'20.36'!$Q$60</c:f>
              <c:strCache>
                <c:ptCount val="1"/>
                <c:pt idx="0">
                  <c:v>Evitamiento</c:v>
                </c:pt>
              </c:strCache>
            </c:strRef>
          </c:tx>
          <c:spPr>
            <a:solidFill>
              <a:sysClr val="window" lastClr="FFFFFF"/>
            </a:solidFill>
            <a:ln w="15875">
              <a:solidFill>
                <a:schemeClr val="tx1">
                  <a:alpha val="63000"/>
                </a:schemeClr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7768879831812422E-3"/>
                  <c:y val="1.11444469502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AB-4FA7-8C65-48C66C819B3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'20.36'!$P$66:$P$72</c:f>
              <c:numCache>
                <c:formatCode>#,##0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'20.36'!$Q$66:$Q$72</c:f>
              <c:numCache>
                <c:formatCode>0</c:formatCode>
                <c:ptCount val="7"/>
                <c:pt idx="0">
                  <c:v>49064619</c:v>
                </c:pt>
                <c:pt idx="1">
                  <c:v>50482945</c:v>
                </c:pt>
                <c:pt idx="2">
                  <c:v>47993027</c:v>
                </c:pt>
                <c:pt idx="3">
                  <c:v>49671883</c:v>
                </c:pt>
                <c:pt idx="4">
                  <c:v>51027814</c:v>
                </c:pt>
                <c:pt idx="5">
                  <c:v>49846273</c:v>
                </c:pt>
                <c:pt idx="6">
                  <c:v>50756601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B-4FA7-8C65-48C66C819B30}"/>
            </c:ext>
          </c:extLst>
        </c:ser>
        <c:ser>
          <c:idx val="1"/>
          <c:order val="1"/>
          <c:tx>
            <c:strRef>
              <c:f>'20.36'!$R$60</c:f>
              <c:strCache>
                <c:ptCount val="1"/>
                <c:pt idx="0">
                  <c:v>Pucusana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1.2704191740023994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AB-4FA7-8C65-48C66C819B30}"/>
                </c:ext>
              </c:extLst>
            </c:dLbl>
            <c:dLbl>
              <c:idx val="1"/>
              <c:layout>
                <c:manualLayout>
                  <c:x val="2.9496595955600009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AB-4FA7-8C65-48C66C819B30}"/>
                </c:ext>
              </c:extLst>
            </c:dLbl>
            <c:dLbl>
              <c:idx val="2"/>
              <c:layout>
                <c:manualLayout>
                  <c:x val="1.2704191740023994E-3"/>
                  <c:y val="1.030557657469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AB-4FA7-8C65-48C66C819B30}"/>
                </c:ext>
              </c:extLst>
            </c:dLbl>
            <c:dLbl>
              <c:idx val="3"/>
              <c:layout>
                <c:manualLayout>
                  <c:x val="2.359834884817114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AB-4FA7-8C65-48C66C819B30}"/>
                </c:ext>
              </c:extLst>
            </c:dLbl>
            <c:dLbl>
              <c:idx val="4"/>
              <c:layout>
                <c:manualLayout>
                  <c:x val="2.949659595560000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AB-4FA7-8C65-48C66C819B30}"/>
                </c:ext>
              </c:extLst>
            </c:dLbl>
            <c:dLbl>
              <c:idx val="5"/>
              <c:layout>
                <c:manualLayout>
                  <c:x val="6.9887349019347178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AB-4FA7-8C65-48C66C819B30}"/>
                </c:ext>
              </c:extLst>
            </c:dLbl>
            <c:dLbl>
              <c:idx val="6"/>
              <c:layout>
                <c:manualLayout>
                  <c:x val="5.7370435974676169E-3"/>
                  <c:y val="1.047478945868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AB-4FA7-8C65-48C66C819B30}"/>
                </c:ext>
              </c:extLst>
            </c:dLbl>
            <c:dLbl>
              <c:idx val="7"/>
              <c:layout>
                <c:manualLayout>
                  <c:x val="1.4295925661186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AB-4FA7-8C65-48C66C819B3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'20.36'!$P$66:$P$72</c:f>
              <c:numCache>
                <c:formatCode>#,##0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'20.36'!$R$66:$R$72</c:f>
              <c:numCache>
                <c:formatCode>0</c:formatCode>
                <c:ptCount val="7"/>
                <c:pt idx="0">
                  <c:v>19894872</c:v>
                </c:pt>
                <c:pt idx="1">
                  <c:v>22517856</c:v>
                </c:pt>
                <c:pt idx="2">
                  <c:v>23868246</c:v>
                </c:pt>
                <c:pt idx="3">
                  <c:v>25552809</c:v>
                </c:pt>
                <c:pt idx="4">
                  <c:v>27467311</c:v>
                </c:pt>
                <c:pt idx="5">
                  <c:v>27193556</c:v>
                </c:pt>
                <c:pt idx="6">
                  <c:v>28129524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AB-4FA7-8C65-48C66C819B30}"/>
            </c:ext>
          </c:extLst>
        </c:ser>
        <c:ser>
          <c:idx val="2"/>
          <c:order val="2"/>
          <c:tx>
            <c:strRef>
              <c:f>'20.36'!$S$60</c:f>
              <c:strCache>
                <c:ptCount val="1"/>
                <c:pt idx="0">
                  <c:v>Chillón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89594391429906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AB-4FA7-8C65-48C66C819B30}"/>
                </c:ext>
              </c:extLst>
            </c:dLbl>
            <c:dLbl>
              <c:idx val="1"/>
              <c:layout>
                <c:manualLayout>
                  <c:x val="-2.7686561323723175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AB-4FA7-8C65-48C66C819B30}"/>
                </c:ext>
              </c:extLst>
            </c:dLbl>
            <c:dLbl>
              <c:idx val="2"/>
              <c:layout>
                <c:manualLayout>
                  <c:x val="-4.9941231945663939E-4"/>
                  <c:y val="1.0596080229319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AB-4FA7-8C65-48C66C819B30}"/>
                </c:ext>
              </c:extLst>
            </c:dLbl>
            <c:dLbl>
              <c:idx val="3"/>
              <c:layout>
                <c:manualLayout>
                  <c:x val="5.9000339135807634E-4"/>
                  <c:y val="1.05960802293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AB-4FA7-8C65-48C66C819B30}"/>
                </c:ext>
              </c:extLst>
            </c:dLbl>
            <c:dLbl>
              <c:idx val="4"/>
              <c:layout>
                <c:manualLayout>
                  <c:x val="1.182865672559196E-3"/>
                  <c:y val="1.575049144211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AB-4FA7-8C65-48C66C819B30}"/>
                </c:ext>
              </c:extLst>
            </c:dLbl>
            <c:dLbl>
              <c:idx val="5"/>
              <c:layout>
                <c:manualLayout>
                  <c:x val="-1.0894157108147157E-3"/>
                  <c:y val="2.11921604586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AB-4FA7-8C65-48C66C819B30}"/>
                </c:ext>
              </c:extLst>
            </c:dLbl>
            <c:dLbl>
              <c:idx val="6"/>
              <c:layout>
                <c:manualLayout>
                  <c:x val="2.8615065382591831E-3"/>
                  <c:y val="1.004711380761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AB-4FA7-8C65-48C66C819B30}"/>
                </c:ext>
              </c:extLst>
            </c:dLbl>
            <c:dLbl>
              <c:idx val="7"/>
              <c:layout>
                <c:manualLayout>
                  <c:x val="8.5775553967119365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AB-4FA7-8C65-48C66C819B3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'20.36'!$P$66:$P$72</c:f>
              <c:numCache>
                <c:formatCode>#,##0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'20.36'!$S$66:$S$72</c:f>
              <c:numCache>
                <c:formatCode>##\ ###\ ##0</c:formatCode>
                <c:ptCount val="7"/>
                <c:pt idx="0">
                  <c:v>9105643</c:v>
                </c:pt>
                <c:pt idx="1">
                  <c:v>9783298</c:v>
                </c:pt>
                <c:pt idx="2">
                  <c:v>10238388</c:v>
                </c:pt>
                <c:pt idx="3">
                  <c:v>11059776</c:v>
                </c:pt>
                <c:pt idx="4">
                  <c:v>11173368</c:v>
                </c:pt>
                <c:pt idx="5">
                  <c:v>12451715</c:v>
                </c:pt>
                <c:pt idx="6">
                  <c:v>12634129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9AB-4FA7-8C65-48C66C819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1625728"/>
        <c:axId val="71651712"/>
      </c:barChart>
      <c:catAx>
        <c:axId val="7162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 b="0">
                <a:latin typeface="Arial Narrow" pitchFamily="34" charset="0"/>
              </a:defRPr>
            </a:pPr>
            <a:endParaRPr lang="es-PE"/>
          </a:p>
        </c:txPr>
        <c:crossAx val="71651712"/>
        <c:crossesAt val="0"/>
        <c:auto val="1"/>
        <c:lblAlgn val="ctr"/>
        <c:lblOffset val="100"/>
        <c:noMultiLvlLbl val="0"/>
      </c:catAx>
      <c:valAx>
        <c:axId val="71651712"/>
        <c:scaling>
          <c:orientation val="minMax"/>
          <c:max val="55000000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71625728"/>
        <c:crosses val="autoZero"/>
        <c:crossBetween val="between"/>
        <c:majorUnit val="5000000"/>
        <c:minorUnit val="2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26003291669962963"/>
          <c:y val="5.7797691444147467E-2"/>
          <c:w val="0.44424330089546527"/>
          <c:h val="7.0263551766772958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13325658897142E-2"/>
          <c:y val="0.16317950336726081"/>
          <c:w val="0.87950160732034011"/>
          <c:h val="0.71779976533375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'20.38'!$Q$66</c:f>
              <c:strCache>
                <c:ptCount val="1"/>
                <c:pt idx="0">
                  <c:v>Evitamiento</c:v>
                </c:pt>
              </c:strCache>
            </c:strRef>
          </c:tx>
          <c:spPr>
            <a:solidFill>
              <a:sysClr val="window" lastClr="FFFFFF"/>
            </a:solidFill>
            <a:ln w="15875">
              <a:solidFill>
                <a:schemeClr val="tx1">
                  <a:alpha val="63000"/>
                </a:schemeClr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7768879831812422E-3"/>
                  <c:y val="1.11444469502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17-4540-B3E9-4EF560CD05E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'20.38'!$P$73:$P$81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'20.38'!$Q$73:$Q$81</c:f>
              <c:numCache>
                <c:formatCode>0.00</c:formatCode>
                <c:ptCount val="9"/>
                <c:pt idx="0">
                  <c:v>50.482945000000001</c:v>
                </c:pt>
                <c:pt idx="1">
                  <c:v>47.993026999999998</c:v>
                </c:pt>
                <c:pt idx="2">
                  <c:v>49.671883000000001</c:v>
                </c:pt>
                <c:pt idx="3">
                  <c:v>51.027813999999999</c:v>
                </c:pt>
                <c:pt idx="4">
                  <c:v>49.846272999999997</c:v>
                </c:pt>
                <c:pt idx="5">
                  <c:v>50.756601000000003</c:v>
                </c:pt>
                <c:pt idx="6">
                  <c:v>65.377314999999996</c:v>
                </c:pt>
                <c:pt idx="7">
                  <c:v>53.341076999999999</c:v>
                </c:pt>
                <c:pt idx="8">
                  <c:v>60.301383999999999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7-4540-B3E9-4EF560CD05E2}"/>
            </c:ext>
          </c:extLst>
        </c:ser>
        <c:ser>
          <c:idx val="1"/>
          <c:order val="1"/>
          <c:tx>
            <c:strRef>
              <c:f>'20.38'!$R$66</c:f>
              <c:strCache>
                <c:ptCount val="1"/>
                <c:pt idx="0">
                  <c:v>Pucusana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1.2704191740023994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17-4540-B3E9-4EF560CD05E2}"/>
                </c:ext>
              </c:extLst>
            </c:dLbl>
            <c:dLbl>
              <c:idx val="1"/>
              <c:layout>
                <c:manualLayout>
                  <c:x val="2.9496595955600009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17-4540-B3E9-4EF560CD05E2}"/>
                </c:ext>
              </c:extLst>
            </c:dLbl>
            <c:dLbl>
              <c:idx val="2"/>
              <c:layout>
                <c:manualLayout>
                  <c:x val="1.2704191740023994E-3"/>
                  <c:y val="1.030557657469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17-4540-B3E9-4EF560CD05E2}"/>
                </c:ext>
              </c:extLst>
            </c:dLbl>
            <c:dLbl>
              <c:idx val="3"/>
              <c:layout>
                <c:manualLayout>
                  <c:x val="2.359834884817114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17-4540-B3E9-4EF560CD05E2}"/>
                </c:ext>
              </c:extLst>
            </c:dLbl>
            <c:dLbl>
              <c:idx val="4"/>
              <c:layout>
                <c:manualLayout>
                  <c:x val="2.949659595560000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17-4540-B3E9-4EF560CD05E2}"/>
                </c:ext>
              </c:extLst>
            </c:dLbl>
            <c:dLbl>
              <c:idx val="5"/>
              <c:layout>
                <c:manualLayout>
                  <c:x val="6.9887349019347178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17-4540-B3E9-4EF560CD05E2}"/>
                </c:ext>
              </c:extLst>
            </c:dLbl>
            <c:dLbl>
              <c:idx val="6"/>
              <c:layout>
                <c:manualLayout>
                  <c:x val="5.7370435974676169E-3"/>
                  <c:y val="1.047478945868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17-4540-B3E9-4EF560CD05E2}"/>
                </c:ext>
              </c:extLst>
            </c:dLbl>
            <c:dLbl>
              <c:idx val="7"/>
              <c:layout>
                <c:manualLayout>
                  <c:x val="1.4295925661186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17-4540-B3E9-4EF560CD05E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'20.38'!$P$73:$P$81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'20.38'!$R$73:$R$81</c:f>
              <c:numCache>
                <c:formatCode>##.##</c:formatCode>
                <c:ptCount val="9"/>
                <c:pt idx="0">
                  <c:v>22.517855999999998</c:v>
                </c:pt>
                <c:pt idx="1">
                  <c:v>23.868245999999999</c:v>
                </c:pt>
                <c:pt idx="2">
                  <c:v>25.552809</c:v>
                </c:pt>
                <c:pt idx="3">
                  <c:v>27.467310999999999</c:v>
                </c:pt>
                <c:pt idx="4">
                  <c:v>27.193556000000001</c:v>
                </c:pt>
                <c:pt idx="5">
                  <c:v>28.129524</c:v>
                </c:pt>
                <c:pt idx="6">
                  <c:v>27.654816</c:v>
                </c:pt>
                <c:pt idx="7">
                  <c:v>19.410485999999999</c:v>
                </c:pt>
                <c:pt idx="8">
                  <c:v>25.935026000000001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17-4540-B3E9-4EF560CD05E2}"/>
            </c:ext>
          </c:extLst>
        </c:ser>
        <c:ser>
          <c:idx val="2"/>
          <c:order val="2"/>
          <c:tx>
            <c:strRef>
              <c:f>'20.38'!$S$66</c:f>
              <c:strCache>
                <c:ptCount val="1"/>
                <c:pt idx="0">
                  <c:v>Chillón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89594391429906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17-4540-B3E9-4EF560CD05E2}"/>
                </c:ext>
              </c:extLst>
            </c:dLbl>
            <c:dLbl>
              <c:idx val="1"/>
              <c:layout>
                <c:manualLayout>
                  <c:x val="-2.7686561323723175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B17-4540-B3E9-4EF560CD05E2}"/>
                </c:ext>
              </c:extLst>
            </c:dLbl>
            <c:dLbl>
              <c:idx val="2"/>
              <c:layout>
                <c:manualLayout>
                  <c:x val="-4.9941231945663939E-4"/>
                  <c:y val="1.0596080229319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B17-4540-B3E9-4EF560CD05E2}"/>
                </c:ext>
              </c:extLst>
            </c:dLbl>
            <c:dLbl>
              <c:idx val="3"/>
              <c:layout>
                <c:manualLayout>
                  <c:x val="5.9000339135807634E-4"/>
                  <c:y val="1.05960802293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B17-4540-B3E9-4EF560CD05E2}"/>
                </c:ext>
              </c:extLst>
            </c:dLbl>
            <c:dLbl>
              <c:idx val="4"/>
              <c:layout>
                <c:manualLayout>
                  <c:x val="1.182865672559196E-3"/>
                  <c:y val="1.575049144211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B17-4540-B3E9-4EF560CD05E2}"/>
                </c:ext>
              </c:extLst>
            </c:dLbl>
            <c:dLbl>
              <c:idx val="5"/>
              <c:layout>
                <c:manualLayout>
                  <c:x val="-1.0894157108147157E-3"/>
                  <c:y val="2.11921604586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B17-4540-B3E9-4EF560CD05E2}"/>
                </c:ext>
              </c:extLst>
            </c:dLbl>
            <c:dLbl>
              <c:idx val="6"/>
              <c:layout>
                <c:manualLayout>
                  <c:x val="2.8615065382591831E-3"/>
                  <c:y val="1.004711380761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B17-4540-B3E9-4EF560CD05E2}"/>
                </c:ext>
              </c:extLst>
            </c:dLbl>
            <c:dLbl>
              <c:idx val="7"/>
              <c:layout>
                <c:manualLayout>
                  <c:x val="8.5775553967119365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B17-4540-B3E9-4EF560CD05E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'20.38'!$P$73:$P$81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'20.38'!$S$73:$S$81</c:f>
              <c:numCache>
                <c:formatCode>##.##</c:formatCode>
                <c:ptCount val="9"/>
                <c:pt idx="0">
                  <c:v>9.7832980000000003</c:v>
                </c:pt>
                <c:pt idx="1">
                  <c:v>10.238388</c:v>
                </c:pt>
                <c:pt idx="2">
                  <c:v>11.059775999999999</c:v>
                </c:pt>
                <c:pt idx="3">
                  <c:v>11.173368</c:v>
                </c:pt>
                <c:pt idx="4">
                  <c:v>12.451715</c:v>
                </c:pt>
                <c:pt idx="5">
                  <c:v>12.634129</c:v>
                </c:pt>
                <c:pt idx="6">
                  <c:v>12.543746000000001</c:v>
                </c:pt>
                <c:pt idx="7">
                  <c:v>8.6192689999999992</c:v>
                </c:pt>
                <c:pt idx="8">
                  <c:v>11.862621000000001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B17-4540-B3E9-4EF560CD05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1625728"/>
        <c:axId val="71651712"/>
      </c:barChart>
      <c:catAx>
        <c:axId val="7162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 b="0">
                <a:latin typeface="Arial Narrow" pitchFamily="34" charset="0"/>
              </a:defRPr>
            </a:pPr>
            <a:endParaRPr lang="es-PE"/>
          </a:p>
        </c:txPr>
        <c:crossAx val="71651712"/>
        <c:crossesAt val="0"/>
        <c:auto val="1"/>
        <c:lblAlgn val="ctr"/>
        <c:lblOffset val="100"/>
        <c:noMultiLvlLbl val="0"/>
      </c:catAx>
      <c:valAx>
        <c:axId val="71651712"/>
        <c:scaling>
          <c:orientation val="minMax"/>
          <c:max val="70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71625728"/>
        <c:crosses val="autoZero"/>
        <c:crossBetween val="between"/>
        <c:majorUnit val="5000000"/>
        <c:minorUnit val="2000000"/>
      </c:valAx>
    </c:plotArea>
    <c:legend>
      <c:legendPos val="r"/>
      <c:layout>
        <c:manualLayout>
          <c:xMode val="edge"/>
          <c:yMode val="edge"/>
          <c:x val="0.26003291669962963"/>
          <c:y val="5.7797691444147467E-2"/>
          <c:w val="0.44424330089546527"/>
          <c:h val="7.0263551766772958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13325658897142E-2"/>
          <c:y val="0.16317950336726081"/>
          <c:w val="0.87950160732034011"/>
          <c:h val="0.71779976533375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'20.38 -'!$Q$66</c:f>
              <c:strCache>
                <c:ptCount val="1"/>
                <c:pt idx="0">
                  <c:v>Evitamiento</c:v>
                </c:pt>
              </c:strCache>
            </c:strRef>
          </c:tx>
          <c:spPr>
            <a:solidFill>
              <a:sysClr val="window" lastClr="FFFFFF"/>
            </a:solidFill>
            <a:ln w="15875">
              <a:solidFill>
                <a:schemeClr val="tx1">
                  <a:alpha val="63000"/>
                </a:schemeClr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2.7768879831812422E-3"/>
                  <c:y val="1.11444469502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DD-4F20-ACA8-3DECA4ED06C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'20.38 -'!$P$73:$P$81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'20.38 -'!$Q$73:$Q$81</c:f>
              <c:numCache>
                <c:formatCode>0.00</c:formatCode>
                <c:ptCount val="9"/>
                <c:pt idx="0">
                  <c:v>50.482945000000001</c:v>
                </c:pt>
                <c:pt idx="1">
                  <c:v>47.993026999999998</c:v>
                </c:pt>
                <c:pt idx="2">
                  <c:v>49.671883000000001</c:v>
                </c:pt>
                <c:pt idx="3">
                  <c:v>51.027813999999999</c:v>
                </c:pt>
                <c:pt idx="4">
                  <c:v>49.846272999999997</c:v>
                </c:pt>
                <c:pt idx="5">
                  <c:v>50.756601000000003</c:v>
                </c:pt>
                <c:pt idx="6">
                  <c:v>65.377314999999996</c:v>
                </c:pt>
                <c:pt idx="7">
                  <c:v>53.341076999999999</c:v>
                </c:pt>
                <c:pt idx="8">
                  <c:v>60.301383999999999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DD-4F20-ACA8-3DECA4ED06C0}"/>
            </c:ext>
          </c:extLst>
        </c:ser>
        <c:ser>
          <c:idx val="1"/>
          <c:order val="1"/>
          <c:tx>
            <c:strRef>
              <c:f>'20.38 -'!$R$66</c:f>
              <c:strCache>
                <c:ptCount val="1"/>
                <c:pt idx="0">
                  <c:v>Pucusana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layout>
                <c:manualLayout>
                  <c:x val="1.2704191740023994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CDD-4F20-ACA8-3DECA4ED06C0}"/>
                </c:ext>
              </c:extLst>
            </c:dLbl>
            <c:dLbl>
              <c:idx val="1"/>
              <c:layout>
                <c:manualLayout>
                  <c:x val="2.9496595955600009E-3"/>
                  <c:y val="5.1527882873470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D-4F20-ACA8-3DECA4ED06C0}"/>
                </c:ext>
              </c:extLst>
            </c:dLbl>
            <c:dLbl>
              <c:idx val="2"/>
              <c:layout>
                <c:manualLayout>
                  <c:x val="1.2704191740023994E-3"/>
                  <c:y val="1.03055765746941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DD-4F20-ACA8-3DECA4ED06C0}"/>
                </c:ext>
              </c:extLst>
            </c:dLbl>
            <c:dLbl>
              <c:idx val="3"/>
              <c:layout>
                <c:manualLayout>
                  <c:x val="2.359834884817114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D-4F20-ACA8-3DECA4ED06C0}"/>
                </c:ext>
              </c:extLst>
            </c:dLbl>
            <c:dLbl>
              <c:idx val="4"/>
              <c:layout>
                <c:manualLayout>
                  <c:x val="2.9496595955600009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DD-4F20-ACA8-3DECA4ED06C0}"/>
                </c:ext>
              </c:extLst>
            </c:dLbl>
            <c:dLbl>
              <c:idx val="5"/>
              <c:layout>
                <c:manualLayout>
                  <c:x val="6.9887349019347178E-3"/>
                  <c:y val="5.29804011465968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D-4F20-ACA8-3DECA4ED06C0}"/>
                </c:ext>
              </c:extLst>
            </c:dLbl>
            <c:dLbl>
              <c:idx val="6"/>
              <c:layout>
                <c:manualLayout>
                  <c:x val="5.7370435974676169E-3"/>
                  <c:y val="1.04747894586884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CDD-4F20-ACA8-3DECA4ED06C0}"/>
                </c:ext>
              </c:extLst>
            </c:dLbl>
            <c:dLbl>
              <c:idx val="7"/>
              <c:layout>
                <c:manualLayout>
                  <c:x val="1.42959256611865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D-4F20-ACA8-3DECA4ED06C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'20.38 -'!$P$73:$P$81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'20.38 -'!$R$73:$R$81</c:f>
              <c:numCache>
                <c:formatCode>##.##</c:formatCode>
                <c:ptCount val="9"/>
                <c:pt idx="0">
                  <c:v>22.517855999999998</c:v>
                </c:pt>
                <c:pt idx="1">
                  <c:v>23.868245999999999</c:v>
                </c:pt>
                <c:pt idx="2">
                  <c:v>25.552809</c:v>
                </c:pt>
                <c:pt idx="3">
                  <c:v>27.467310999999999</c:v>
                </c:pt>
                <c:pt idx="4">
                  <c:v>27.193556000000001</c:v>
                </c:pt>
                <c:pt idx="5">
                  <c:v>28.129524</c:v>
                </c:pt>
                <c:pt idx="6">
                  <c:v>27.654816</c:v>
                </c:pt>
                <c:pt idx="7">
                  <c:v>19.410485999999999</c:v>
                </c:pt>
                <c:pt idx="8">
                  <c:v>25.935026000000001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DD-4F20-ACA8-3DECA4ED06C0}"/>
            </c:ext>
          </c:extLst>
        </c:ser>
        <c:ser>
          <c:idx val="2"/>
          <c:order val="2"/>
          <c:tx>
            <c:strRef>
              <c:f>'20.38 -'!$S$66</c:f>
              <c:strCache>
                <c:ptCount val="1"/>
                <c:pt idx="0">
                  <c:v>Chillón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89594391429906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D-4F20-ACA8-3DECA4ED06C0}"/>
                </c:ext>
              </c:extLst>
            </c:dLbl>
            <c:dLbl>
              <c:idx val="1"/>
              <c:layout>
                <c:manualLayout>
                  <c:x val="-2.7686561323723175E-3"/>
                  <c:y val="1.589412034397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CDD-4F20-ACA8-3DECA4ED06C0}"/>
                </c:ext>
              </c:extLst>
            </c:dLbl>
            <c:dLbl>
              <c:idx val="2"/>
              <c:layout>
                <c:manualLayout>
                  <c:x val="-4.9941231945663939E-4"/>
                  <c:y val="1.0596080229319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D-4F20-ACA8-3DECA4ED06C0}"/>
                </c:ext>
              </c:extLst>
            </c:dLbl>
            <c:dLbl>
              <c:idx val="3"/>
              <c:layout>
                <c:manualLayout>
                  <c:x val="5.9000339135807634E-4"/>
                  <c:y val="1.059608022931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CDD-4F20-ACA8-3DECA4ED06C0}"/>
                </c:ext>
              </c:extLst>
            </c:dLbl>
            <c:dLbl>
              <c:idx val="4"/>
              <c:layout>
                <c:manualLayout>
                  <c:x val="1.182865672559196E-3"/>
                  <c:y val="1.5750491442111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D-4F20-ACA8-3DECA4ED06C0}"/>
                </c:ext>
              </c:extLst>
            </c:dLbl>
            <c:dLbl>
              <c:idx val="5"/>
              <c:layout>
                <c:manualLayout>
                  <c:x val="-1.0894157108147157E-3"/>
                  <c:y val="2.1192160458638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CDD-4F20-ACA8-3DECA4ED06C0}"/>
                </c:ext>
              </c:extLst>
            </c:dLbl>
            <c:dLbl>
              <c:idx val="6"/>
              <c:layout>
                <c:manualLayout>
                  <c:x val="2.8615065382591831E-3"/>
                  <c:y val="1.0047113807618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D-4F20-ACA8-3DECA4ED06C0}"/>
                </c:ext>
              </c:extLst>
            </c:dLbl>
            <c:dLbl>
              <c:idx val="7"/>
              <c:layout>
                <c:manualLayout>
                  <c:x val="8.5775553967119365E-3"/>
                  <c:y val="1.059602649006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D-4F20-ACA8-3DECA4ED06C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'20.38 -'!$P$73:$P$81</c:f>
              <c:numCache>
                <c:formatCode>#,##0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'20.38 -'!$S$73:$S$81</c:f>
              <c:numCache>
                <c:formatCode>##.##</c:formatCode>
                <c:ptCount val="9"/>
                <c:pt idx="0">
                  <c:v>9.7832980000000003</c:v>
                </c:pt>
                <c:pt idx="1">
                  <c:v>10.238388</c:v>
                </c:pt>
                <c:pt idx="2">
                  <c:v>11.059775999999999</c:v>
                </c:pt>
                <c:pt idx="3">
                  <c:v>11.173368</c:v>
                </c:pt>
                <c:pt idx="4">
                  <c:v>12.451715</c:v>
                </c:pt>
                <c:pt idx="5">
                  <c:v>12.634129</c:v>
                </c:pt>
                <c:pt idx="6">
                  <c:v>12.543746000000001</c:v>
                </c:pt>
                <c:pt idx="7">
                  <c:v>8.6192689999999992</c:v>
                </c:pt>
                <c:pt idx="8">
                  <c:v>11.862621000000001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CDD-4F20-ACA8-3DECA4ED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71625728"/>
        <c:axId val="71651712"/>
      </c:barChart>
      <c:catAx>
        <c:axId val="71625728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 b="0">
                <a:latin typeface="Arial Narrow" pitchFamily="34" charset="0"/>
              </a:defRPr>
            </a:pPr>
            <a:endParaRPr lang="es-PE"/>
          </a:p>
        </c:txPr>
        <c:crossAx val="71651712"/>
        <c:crossesAt val="0"/>
        <c:auto val="1"/>
        <c:lblAlgn val="ctr"/>
        <c:lblOffset val="100"/>
        <c:noMultiLvlLbl val="0"/>
      </c:catAx>
      <c:valAx>
        <c:axId val="71651712"/>
        <c:scaling>
          <c:orientation val="minMax"/>
          <c:max val="70"/>
          <c:min val="0"/>
        </c:scaling>
        <c:delete val="1"/>
        <c:axPos val="l"/>
        <c:numFmt formatCode="0.00" sourceLinked="1"/>
        <c:majorTickMark val="out"/>
        <c:minorTickMark val="none"/>
        <c:tickLblPos val="nextTo"/>
        <c:crossAx val="71625728"/>
        <c:crosses val="autoZero"/>
        <c:crossBetween val="between"/>
        <c:majorUnit val="5000000"/>
        <c:minorUnit val="2000000"/>
      </c:valAx>
    </c:plotArea>
    <c:legend>
      <c:legendPos val="r"/>
      <c:layout>
        <c:manualLayout>
          <c:xMode val="edge"/>
          <c:yMode val="edge"/>
          <c:x val="0.26003291669962963"/>
          <c:y val="5.7797691444147467E-2"/>
          <c:w val="0.44424330089546527"/>
          <c:h val="7.0263551766772958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7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203639</xdr:colOff>
      <xdr:row>50</xdr:row>
      <xdr:rowOff>111671</xdr:rowOff>
    </xdr:from>
    <xdr:to>
      <xdr:col>12</xdr:col>
      <xdr:colOff>301870</xdr:colOff>
      <xdr:row>71</xdr:row>
      <xdr:rowOff>101818</xdr:rowOff>
    </xdr:to>
    <xdr:graphicFrame macro="">
      <xdr:nvGraphicFramePr>
        <xdr:cNvPr id="1051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222738</xdr:colOff>
      <xdr:row>47</xdr:row>
      <xdr:rowOff>8427</xdr:rowOff>
    </xdr:from>
    <xdr:to>
      <xdr:col>12</xdr:col>
      <xdr:colOff>383930</xdr:colOff>
      <xdr:row>50</xdr:row>
      <xdr:rowOff>95739</xdr:rowOff>
    </xdr:to>
    <xdr:sp macro="" textlink="">
      <xdr:nvSpPr>
        <xdr:cNvPr id="3" name="2 CuadroTexto"/>
        <xdr:cNvSpPr txBox="1"/>
      </xdr:nvSpPr>
      <xdr:spPr>
        <a:xfrm>
          <a:off x="222738" y="5090381"/>
          <a:ext cx="5588977" cy="40383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   TRÁFICO</a:t>
          </a:r>
          <a:r>
            <a:rPr lang="es-PE" sz="900" b="1" baseline="0">
              <a:latin typeface="Arial Narrow" panose="020B0606020202030204" pitchFamily="34" charset="0"/>
            </a:rPr>
            <a:t> VEHICULAR, SEGÚN CENTRO DE RECAUDACIÓN, </a:t>
          </a:r>
          <a:r>
            <a:rPr lang="es-PE" sz="900" b="1" i="0" baseline="0">
              <a:latin typeface="Arial Narrow" panose="020B0606020202030204" pitchFamily="34" charset="0"/>
            </a:rPr>
            <a:t>2012-2018</a:t>
          </a:r>
        </a:p>
        <a:p>
          <a:pPr algn="ctr"/>
          <a:r>
            <a:rPr lang="es-PE" sz="800" b="0" i="0" baseline="0">
              <a:latin typeface="Arial Narrow" panose="020B0606020202030204" pitchFamily="34" charset="0"/>
            </a:rPr>
            <a:t>(Millones de vehículos)</a:t>
          </a:r>
          <a:endParaRPr lang="es-PE" sz="800" b="0" i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147894</xdr:colOff>
      <xdr:row>72</xdr:row>
      <xdr:rowOff>15302</xdr:rowOff>
    </xdr:from>
    <xdr:to>
      <xdr:col>12</xdr:col>
      <xdr:colOff>382844</xdr:colOff>
      <xdr:row>75</xdr:row>
      <xdr:rowOff>96511</xdr:rowOff>
    </xdr:to>
    <xdr:sp macro="" textlink="">
      <xdr:nvSpPr>
        <xdr:cNvPr id="4" name="3 CuadroTexto"/>
        <xdr:cNvSpPr txBox="1"/>
      </xdr:nvSpPr>
      <xdr:spPr>
        <a:xfrm>
          <a:off x="147894" y="8470571"/>
          <a:ext cx="5202604" cy="4329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Nota: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0" baseline="0">
              <a:latin typeface="Arial Narrow" panose="020B0606020202030204" pitchFamily="34" charset="0"/>
            </a:rPr>
            <a:t>Se considera vehículos de tipo ligero y pesado.</a:t>
          </a:r>
          <a:endParaRPr lang="es-PE" sz="700" b="0">
            <a:latin typeface="Arial Narrow" panose="020B0606020202030204" pitchFamily="34" charset="0"/>
          </a:endParaRPr>
        </a:p>
        <a:p>
          <a:r>
            <a:rPr lang="es-PE" sz="700" b="1">
              <a:latin typeface="Arial Narrow" panose="020B0606020202030204" pitchFamily="34" charset="0"/>
            </a:rPr>
            <a:t>Fuente: </a:t>
          </a:r>
          <a:r>
            <a:rPr lang="es-PE" sz="700" b="1" baseline="0">
              <a:latin typeface="Arial Narrow" panose="020B0606020202030204" pitchFamily="34" charset="0"/>
            </a:rPr>
            <a:t>Rutas de Lima S.A.C. y Línea Amarilla S.A.C. </a:t>
          </a:r>
        </a:p>
        <a:p>
          <a:r>
            <a:rPr lang="es-PE" sz="700" b="1" baseline="0">
              <a:latin typeface="Arial Narrow" panose="020B0606020202030204" pitchFamily="34" charset="0"/>
            </a:rPr>
            <a:t>Elaboración: Instituto Nacional de Estadística e Informática.</a:t>
          </a:r>
          <a:endParaRPr lang="es-PE" sz="700" b="1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218294</xdr:colOff>
      <xdr:row>55</xdr:row>
      <xdr:rowOff>23748</xdr:rowOff>
    </xdr:from>
    <xdr:to>
      <xdr:col>12</xdr:col>
      <xdr:colOff>316525</xdr:colOff>
      <xdr:row>76</xdr:row>
      <xdr:rowOff>13895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178777</xdr:colOff>
      <xdr:row>51</xdr:row>
      <xdr:rowOff>45061</xdr:rowOff>
    </xdr:from>
    <xdr:to>
      <xdr:col>12</xdr:col>
      <xdr:colOff>339969</xdr:colOff>
      <xdr:row>55</xdr:row>
      <xdr:rowOff>15143</xdr:rowOff>
    </xdr:to>
    <xdr:sp macro="" textlink="">
      <xdr:nvSpPr>
        <xdr:cNvPr id="3" name="2 CuadroTexto"/>
        <xdr:cNvSpPr txBox="1"/>
      </xdr:nvSpPr>
      <xdr:spPr>
        <a:xfrm>
          <a:off x="178777" y="5496292"/>
          <a:ext cx="5128846" cy="439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   TRÁFICO</a:t>
          </a:r>
          <a:r>
            <a:rPr lang="es-PE" sz="900" b="1" baseline="0">
              <a:latin typeface="Arial Narrow" panose="020B0606020202030204" pitchFamily="34" charset="0"/>
            </a:rPr>
            <a:t> VEHICULAR, SEGÚN CENTRO DE RECAUDACIÓN, </a:t>
          </a:r>
          <a:r>
            <a:rPr lang="es-PE" sz="900" b="1" i="0" baseline="0">
              <a:latin typeface="Arial Narrow" panose="020B0606020202030204" pitchFamily="34" charset="0"/>
            </a:rPr>
            <a:t>2013-2021</a:t>
          </a:r>
        </a:p>
        <a:p>
          <a:pPr algn="ctr"/>
          <a:r>
            <a:rPr lang="es-PE" sz="800" b="0" i="0" baseline="0">
              <a:latin typeface="Arial Narrow" panose="020B0606020202030204" pitchFamily="34" charset="0"/>
            </a:rPr>
            <a:t>(Millones de vehículos)</a:t>
          </a:r>
          <a:endParaRPr lang="es-PE" sz="800" b="0" i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111259</xdr:colOff>
      <xdr:row>76</xdr:row>
      <xdr:rowOff>43962</xdr:rowOff>
    </xdr:from>
    <xdr:to>
      <xdr:col>12</xdr:col>
      <xdr:colOff>346209</xdr:colOff>
      <xdr:row>80</xdr:row>
      <xdr:rowOff>7327</xdr:rowOff>
    </xdr:to>
    <xdr:sp macro="" textlink="">
      <xdr:nvSpPr>
        <xdr:cNvPr id="4" name="3 CuadroTexto"/>
        <xdr:cNvSpPr txBox="1"/>
      </xdr:nvSpPr>
      <xdr:spPr>
        <a:xfrm>
          <a:off x="111259" y="8425962"/>
          <a:ext cx="5202604" cy="4322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Nota: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0" baseline="0">
              <a:latin typeface="Arial Narrow" panose="020B0606020202030204" pitchFamily="34" charset="0"/>
            </a:rPr>
            <a:t>Considera vehículos de tipo ligero y pesado.</a:t>
          </a:r>
          <a:endParaRPr lang="es-PE" sz="700" b="0">
            <a:latin typeface="Arial Narrow" panose="020B0606020202030204" pitchFamily="34" charset="0"/>
          </a:endParaRPr>
        </a:p>
        <a:p>
          <a:r>
            <a:rPr lang="es-PE" sz="700" b="1">
              <a:latin typeface="Arial Narrow" panose="020B0606020202030204" pitchFamily="34" charset="0"/>
            </a:rPr>
            <a:t>Fuente: </a:t>
          </a:r>
          <a:r>
            <a:rPr lang="es-PE" sz="700" b="1" baseline="0">
              <a:latin typeface="Arial Narrow" panose="020B0606020202030204" pitchFamily="34" charset="0"/>
            </a:rPr>
            <a:t>Lima Expresa y Rutas de Lima.</a:t>
          </a:r>
        </a:p>
        <a:p>
          <a:r>
            <a:rPr lang="es-PE" sz="700" b="1" baseline="0">
              <a:latin typeface="Arial Narrow" panose="020B0606020202030204" pitchFamily="34" charset="0"/>
            </a:rPr>
            <a:t>Elaboración: Instituto Nacional de Estadística e Informática.</a:t>
          </a:r>
          <a:endParaRPr lang="es-PE" sz="700" b="1"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200435</xdr:colOff>
      <xdr:row>56</xdr:row>
      <xdr:rowOff>59467</xdr:rowOff>
    </xdr:from>
    <xdr:to>
      <xdr:col>12</xdr:col>
      <xdr:colOff>154781</xdr:colOff>
      <xdr:row>76</xdr:row>
      <xdr:rowOff>17859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87927</xdr:colOff>
      <xdr:row>52</xdr:row>
      <xdr:rowOff>71203</xdr:rowOff>
    </xdr:from>
    <xdr:to>
      <xdr:col>12</xdr:col>
      <xdr:colOff>249119</xdr:colOff>
      <xdr:row>56</xdr:row>
      <xdr:rowOff>41286</xdr:rowOff>
    </xdr:to>
    <xdr:sp macro="" textlink="">
      <xdr:nvSpPr>
        <xdr:cNvPr id="3" name="2 CuadroTexto"/>
        <xdr:cNvSpPr txBox="1"/>
      </xdr:nvSpPr>
      <xdr:spPr>
        <a:xfrm>
          <a:off x="87927" y="5645399"/>
          <a:ext cx="4807735" cy="43390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>
              <a:latin typeface="Arial Narrow" panose="020B0606020202030204" pitchFamily="34" charset="0"/>
            </a:rPr>
            <a:t>   TRÁFICO</a:t>
          </a:r>
          <a:r>
            <a:rPr lang="es-PE" sz="900" b="1" baseline="0">
              <a:latin typeface="Arial Narrow" panose="020B0606020202030204" pitchFamily="34" charset="0"/>
            </a:rPr>
            <a:t> VEHICULAR, SEGÚN CENTRO DE RECAUDACIÓN, </a:t>
          </a:r>
          <a:r>
            <a:rPr lang="es-PE" sz="900" b="1" i="0" baseline="0">
              <a:latin typeface="Arial Narrow" panose="020B0606020202030204" pitchFamily="34" charset="0"/>
            </a:rPr>
            <a:t>2013-2021</a:t>
          </a:r>
        </a:p>
        <a:p>
          <a:pPr algn="ctr"/>
          <a:r>
            <a:rPr lang="es-PE" sz="800" b="0" i="0" baseline="0">
              <a:latin typeface="Arial Narrow" panose="020B0606020202030204" pitchFamily="34" charset="0"/>
            </a:rPr>
            <a:t>(Millones de vehículos)</a:t>
          </a:r>
          <a:endParaRPr lang="es-PE" sz="800" b="0" i="0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111259</xdr:colOff>
      <xdr:row>76</xdr:row>
      <xdr:rowOff>43962</xdr:rowOff>
    </xdr:from>
    <xdr:to>
      <xdr:col>12</xdr:col>
      <xdr:colOff>346209</xdr:colOff>
      <xdr:row>80</xdr:row>
      <xdr:rowOff>7327</xdr:rowOff>
    </xdr:to>
    <xdr:sp macro="" textlink="">
      <xdr:nvSpPr>
        <xdr:cNvPr id="4" name="3 CuadroTexto"/>
        <xdr:cNvSpPr txBox="1"/>
      </xdr:nvSpPr>
      <xdr:spPr>
        <a:xfrm>
          <a:off x="111259" y="8235462"/>
          <a:ext cx="5216525" cy="4205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700" b="1">
              <a:latin typeface="Arial Narrow" panose="020B0606020202030204" pitchFamily="34" charset="0"/>
            </a:rPr>
            <a:t>Nota:</a:t>
          </a:r>
          <a:r>
            <a:rPr lang="es-PE" sz="700" b="1" baseline="0">
              <a:latin typeface="Arial Narrow" panose="020B0606020202030204" pitchFamily="34" charset="0"/>
            </a:rPr>
            <a:t> </a:t>
          </a:r>
          <a:r>
            <a:rPr lang="es-PE" sz="700" b="0" baseline="0">
              <a:latin typeface="Arial Narrow" panose="020B0606020202030204" pitchFamily="34" charset="0"/>
            </a:rPr>
            <a:t>Considera vehículos de tipo ligero y pesado.</a:t>
          </a:r>
          <a:endParaRPr lang="es-PE" sz="700" b="0">
            <a:latin typeface="Arial Narrow" panose="020B0606020202030204" pitchFamily="34" charset="0"/>
          </a:endParaRPr>
        </a:p>
        <a:p>
          <a:r>
            <a:rPr lang="es-PE" sz="700" b="1">
              <a:latin typeface="Arial Narrow" panose="020B0606020202030204" pitchFamily="34" charset="0"/>
            </a:rPr>
            <a:t>Fuente: </a:t>
          </a:r>
          <a:r>
            <a:rPr lang="es-PE" sz="700" b="1" baseline="0">
              <a:latin typeface="Arial Narrow" panose="020B0606020202030204" pitchFamily="34" charset="0"/>
            </a:rPr>
            <a:t>Lima Expresa y Rutas de Lima.</a:t>
          </a:r>
        </a:p>
        <a:p>
          <a:r>
            <a:rPr lang="es-PE" sz="700" b="1" baseline="0">
              <a:latin typeface="Arial Narrow" panose="020B0606020202030204" pitchFamily="34" charset="0"/>
            </a:rPr>
            <a:t>Elaboración: Instituto Nacional de Estadística e Informática.</a:t>
          </a:r>
          <a:endParaRPr lang="es-PE" sz="700" b="1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estrada\BAN%20FLAV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8"/>
  <sheetViews>
    <sheetView showGridLines="0" view="pageBreakPreview" zoomScale="130" zoomScaleNormal="175" zoomScaleSheetLayoutView="130" workbookViewId="0">
      <selection activeCell="O65" sqref="O65"/>
    </sheetView>
  </sheetViews>
  <sheetFormatPr baseColWidth="10" defaultColWidth="9.7109375" defaultRowHeight="9" x14ac:dyDescent="0.2"/>
  <cols>
    <col min="1" max="1" width="6.42578125" style="3" customWidth="1"/>
    <col min="2" max="2" width="7.7109375" style="3" customWidth="1"/>
    <col min="3" max="4" width="8.28515625" style="3" customWidth="1"/>
    <col min="5" max="5" width="0.85546875" style="3" customWidth="1"/>
    <col min="6" max="7" width="8.28515625" style="3" customWidth="1"/>
    <col min="8" max="8" width="0.85546875" style="3" customWidth="1"/>
    <col min="9" max="10" width="8.28515625" style="3" customWidth="1"/>
    <col min="11" max="11" width="0.85546875" style="3" customWidth="1"/>
    <col min="12" max="13" width="8.28515625" style="3" customWidth="1"/>
    <col min="14" max="14" width="5.7109375" style="3" customWidth="1"/>
    <col min="15" max="15" width="8.7109375" style="3" customWidth="1"/>
    <col min="16" max="16" width="6.42578125" style="23" customWidth="1"/>
    <col min="17" max="17" width="7.85546875" style="23" customWidth="1"/>
    <col min="18" max="18" width="7.7109375" style="23" customWidth="1"/>
    <col min="19" max="19" width="7.28515625" style="23" customWidth="1"/>
    <col min="20" max="20" width="6.28515625" style="23" customWidth="1"/>
    <col min="21" max="21" width="6.42578125" style="23" customWidth="1"/>
    <col min="22" max="24" width="9.7109375" style="23"/>
    <col min="25" max="32" width="9.7109375" style="11"/>
    <col min="33" max="16384" width="9.7109375" style="3"/>
  </cols>
  <sheetData>
    <row r="1" spans="1:24" ht="12.95" customHeight="1" x14ac:dyDescent="0.2">
      <c r="A1" s="5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6"/>
      <c r="Q1" s="27"/>
      <c r="R1" s="27"/>
      <c r="S1" s="27"/>
      <c r="T1" s="27"/>
      <c r="U1" s="27"/>
      <c r="V1" s="27"/>
      <c r="W1" s="27"/>
      <c r="X1" s="27"/>
    </row>
    <row r="2" spans="1:24" ht="12.95" customHeight="1" x14ac:dyDescent="0.2">
      <c r="A2" s="66" t="s">
        <v>31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26"/>
      <c r="Q2" s="27"/>
      <c r="R2" s="27"/>
      <c r="S2" s="27"/>
      <c r="T2" s="27"/>
      <c r="U2" s="27"/>
      <c r="V2" s="27"/>
      <c r="W2" s="27"/>
      <c r="X2" s="27"/>
    </row>
    <row r="3" spans="1:24" ht="12.95" customHeight="1" x14ac:dyDescent="0.2">
      <c r="A3" s="12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6"/>
      <c r="Q3" s="27"/>
      <c r="R3" s="27"/>
      <c r="S3" s="27"/>
      <c r="T3" s="27"/>
      <c r="U3" s="27"/>
      <c r="V3" s="27"/>
      <c r="W3" s="27"/>
      <c r="X3" s="27"/>
    </row>
    <row r="4" spans="1:24" ht="4.5" customHeight="1" x14ac:dyDescent="0.2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2"/>
      <c r="O4" s="2"/>
      <c r="P4" s="26"/>
      <c r="Q4" s="27"/>
      <c r="R4" s="27"/>
      <c r="S4" s="27"/>
      <c r="T4" s="27"/>
      <c r="U4" s="27"/>
      <c r="V4" s="27"/>
      <c r="W4" s="27"/>
      <c r="X4" s="27"/>
    </row>
    <row r="5" spans="1:24" ht="12.95" customHeight="1" x14ac:dyDescent="0.15">
      <c r="A5" s="31" t="s">
        <v>0</v>
      </c>
      <c r="B5" s="65" t="s">
        <v>19</v>
      </c>
      <c r="C5" s="65"/>
      <c r="D5" s="65"/>
      <c r="E5" s="15"/>
      <c r="F5" s="18" t="s">
        <v>20</v>
      </c>
      <c r="G5" s="19"/>
      <c r="H5" s="4"/>
      <c r="I5" s="18" t="s">
        <v>1</v>
      </c>
      <c r="J5" s="18"/>
      <c r="K5" s="16"/>
      <c r="L5" s="65" t="s">
        <v>2</v>
      </c>
      <c r="M5" s="65"/>
      <c r="N5" s="15"/>
      <c r="O5" s="2"/>
      <c r="P5" s="26"/>
      <c r="Q5" s="26"/>
      <c r="R5" s="26"/>
      <c r="S5" s="27"/>
      <c r="T5" s="27"/>
      <c r="U5" s="27"/>
      <c r="V5" s="27"/>
      <c r="W5" s="27"/>
      <c r="X5" s="27"/>
    </row>
    <row r="6" spans="1:24" ht="12.95" customHeight="1" x14ac:dyDescent="0.2">
      <c r="A6" s="32" t="s">
        <v>3</v>
      </c>
      <c r="B6" s="20" t="s">
        <v>23</v>
      </c>
      <c r="C6" s="20" t="s">
        <v>4</v>
      </c>
      <c r="D6" s="20" t="s">
        <v>5</v>
      </c>
      <c r="E6" s="20"/>
      <c r="F6" s="22" t="s">
        <v>4</v>
      </c>
      <c r="G6" s="22" t="s">
        <v>5</v>
      </c>
      <c r="H6" s="17"/>
      <c r="I6" s="20" t="s">
        <v>4</v>
      </c>
      <c r="J6" s="20" t="s">
        <v>5</v>
      </c>
      <c r="K6" s="21"/>
      <c r="L6" s="20" t="s">
        <v>4</v>
      </c>
      <c r="M6" s="20" t="s">
        <v>5</v>
      </c>
      <c r="N6" s="5"/>
      <c r="O6" s="2"/>
      <c r="P6" s="26"/>
      <c r="Q6" s="27"/>
      <c r="R6" s="27"/>
      <c r="S6" s="27"/>
      <c r="T6" s="27"/>
      <c r="U6" s="27"/>
      <c r="V6" s="27"/>
      <c r="W6" s="27"/>
      <c r="X6" s="27"/>
    </row>
    <row r="7" spans="1:24" ht="3.75" customHeight="1" x14ac:dyDescent="0.2">
      <c r="A7" s="33"/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  <c r="P7" s="26"/>
      <c r="Q7" s="27"/>
      <c r="R7" s="27"/>
      <c r="S7" s="27"/>
      <c r="T7" s="27"/>
      <c r="U7" s="27"/>
      <c r="V7" s="27"/>
      <c r="W7" s="27"/>
      <c r="X7" s="27"/>
    </row>
    <row r="8" spans="1:24" ht="12.75" hidden="1" customHeight="1" x14ac:dyDescent="0.2">
      <c r="A8" s="34">
        <v>1998</v>
      </c>
      <c r="B8" s="10">
        <v>28620985</v>
      </c>
      <c r="C8" s="10">
        <v>25681567</v>
      </c>
      <c r="D8" s="10">
        <v>2939418</v>
      </c>
      <c r="E8" s="10"/>
      <c r="F8" s="10">
        <v>16618177</v>
      </c>
      <c r="G8" s="10">
        <v>1864472</v>
      </c>
      <c r="H8" s="10"/>
      <c r="I8" s="10">
        <v>5859922</v>
      </c>
      <c r="J8" s="10">
        <v>1074946</v>
      </c>
      <c r="K8" s="10"/>
      <c r="L8" s="10">
        <v>3203468</v>
      </c>
      <c r="M8" s="10" t="s">
        <v>21</v>
      </c>
      <c r="N8" s="10"/>
      <c r="O8" s="26"/>
      <c r="P8" s="26"/>
      <c r="Q8" s="27"/>
      <c r="R8" s="27"/>
      <c r="S8" s="27"/>
      <c r="T8" s="27"/>
      <c r="U8" s="27"/>
      <c r="V8" s="27"/>
      <c r="W8" s="27"/>
      <c r="X8" s="27"/>
    </row>
    <row r="9" spans="1:24" ht="12.75" hidden="1" customHeight="1" x14ac:dyDescent="0.2">
      <c r="A9" s="34">
        <v>1999</v>
      </c>
      <c r="B9" s="10">
        <v>30071899</v>
      </c>
      <c r="C9" s="10">
        <v>26820688</v>
      </c>
      <c r="D9" s="10">
        <v>3251211</v>
      </c>
      <c r="E9" s="10"/>
      <c r="F9" s="10">
        <v>17048048</v>
      </c>
      <c r="G9" s="10">
        <v>1999472</v>
      </c>
      <c r="H9" s="10"/>
      <c r="I9" s="10">
        <v>6338715</v>
      </c>
      <c r="J9" s="10">
        <v>1251739</v>
      </c>
      <c r="K9" s="10"/>
      <c r="L9" s="10">
        <v>3433925</v>
      </c>
      <c r="M9" s="10" t="s">
        <v>21</v>
      </c>
      <c r="N9" s="10"/>
      <c r="O9" s="26"/>
      <c r="P9" s="26"/>
      <c r="Q9" s="27"/>
      <c r="R9" s="27"/>
      <c r="S9" s="27"/>
      <c r="T9" s="27"/>
      <c r="U9" s="27"/>
      <c r="V9" s="27"/>
      <c r="W9" s="27"/>
      <c r="X9" s="27"/>
    </row>
    <row r="10" spans="1:24" ht="12.75" hidden="1" customHeight="1" x14ac:dyDescent="0.2">
      <c r="A10" s="34">
        <v>2000</v>
      </c>
      <c r="B10" s="14">
        <v>30844475</v>
      </c>
      <c r="C10" s="10">
        <v>27585291</v>
      </c>
      <c r="D10" s="10">
        <v>3259184</v>
      </c>
      <c r="E10" s="10"/>
      <c r="F10" s="1">
        <v>17427215</v>
      </c>
      <c r="G10" s="1">
        <v>2026323</v>
      </c>
      <c r="H10" s="1"/>
      <c r="I10" s="1">
        <v>6536456</v>
      </c>
      <c r="J10" s="1">
        <v>1232861</v>
      </c>
      <c r="K10" s="1"/>
      <c r="L10" s="1">
        <v>3621620</v>
      </c>
      <c r="M10" s="1" t="s">
        <v>21</v>
      </c>
      <c r="N10" s="1"/>
      <c r="O10" s="26"/>
      <c r="P10" s="26"/>
      <c r="Q10" s="28"/>
      <c r="R10" s="27"/>
      <c r="S10" s="27"/>
      <c r="T10" s="27"/>
      <c r="U10" s="27"/>
      <c r="V10" s="27"/>
      <c r="W10" s="27"/>
      <c r="X10" s="27"/>
    </row>
    <row r="11" spans="1:24" ht="12.75" hidden="1" customHeight="1" x14ac:dyDescent="0.2">
      <c r="A11" s="34">
        <v>2001</v>
      </c>
      <c r="B11" s="14">
        <v>32408444</v>
      </c>
      <c r="C11" s="10">
        <v>28987734</v>
      </c>
      <c r="D11" s="10">
        <v>3420710</v>
      </c>
      <c r="E11" s="10"/>
      <c r="F11" s="1">
        <v>18880441</v>
      </c>
      <c r="G11" s="1">
        <v>2245814</v>
      </c>
      <c r="H11" s="1"/>
      <c r="I11" s="1">
        <v>6320333</v>
      </c>
      <c r="J11" s="1">
        <v>1174896</v>
      </c>
      <c r="K11" s="1"/>
      <c r="L11" s="1">
        <v>3786960</v>
      </c>
      <c r="M11" s="1" t="s">
        <v>21</v>
      </c>
      <c r="N11" s="1"/>
      <c r="O11" s="26"/>
      <c r="P11" s="26"/>
      <c r="Q11" s="28"/>
      <c r="R11" s="27"/>
      <c r="S11" s="27"/>
      <c r="T11" s="27"/>
      <c r="U11" s="27"/>
      <c r="V11" s="27"/>
      <c r="W11" s="27"/>
      <c r="X11" s="27"/>
    </row>
    <row r="12" spans="1:24" ht="12.75" hidden="1" customHeight="1" x14ac:dyDescent="0.2">
      <c r="A12" s="34">
        <v>2002</v>
      </c>
      <c r="B12" s="14">
        <v>33372686</v>
      </c>
      <c r="C12" s="10">
        <v>29039197</v>
      </c>
      <c r="D12" s="10">
        <v>4333489</v>
      </c>
      <c r="E12" s="10"/>
      <c r="F12" s="1">
        <v>18860001</v>
      </c>
      <c r="G12" s="1">
        <v>2704019</v>
      </c>
      <c r="H12" s="1"/>
      <c r="I12" s="1">
        <v>6613263</v>
      </c>
      <c r="J12" s="1">
        <v>1213038</v>
      </c>
      <c r="K12" s="1"/>
      <c r="L12" s="1">
        <v>3565933</v>
      </c>
      <c r="M12" s="1">
        <v>416432</v>
      </c>
      <c r="N12" s="1"/>
      <c r="O12" s="26"/>
      <c r="P12" s="26"/>
      <c r="Q12" s="28"/>
      <c r="R12" s="27"/>
      <c r="S12" s="27"/>
      <c r="T12" s="27"/>
      <c r="U12" s="27"/>
      <c r="V12" s="27"/>
      <c r="W12" s="27"/>
      <c r="X12" s="27"/>
    </row>
    <row r="13" spans="1:24" ht="12.95" hidden="1" customHeight="1" x14ac:dyDescent="0.2">
      <c r="A13" s="34">
        <v>2003</v>
      </c>
      <c r="B13" s="10">
        <v>32992117</v>
      </c>
      <c r="C13" s="10">
        <v>28577150</v>
      </c>
      <c r="D13" s="10">
        <v>4414967</v>
      </c>
      <c r="E13" s="10"/>
      <c r="F13" s="1">
        <v>18227745</v>
      </c>
      <c r="G13" s="1">
        <v>2738916</v>
      </c>
      <c r="H13" s="1">
        <v>0</v>
      </c>
      <c r="I13" s="1">
        <v>6739122</v>
      </c>
      <c r="J13" s="1">
        <v>1245760</v>
      </c>
      <c r="K13" s="1">
        <v>0</v>
      </c>
      <c r="L13" s="1">
        <v>3610283</v>
      </c>
      <c r="M13" s="1">
        <v>430291</v>
      </c>
      <c r="N13" s="1"/>
      <c r="O13" s="23"/>
      <c r="P13" s="28"/>
      <c r="Q13" s="28"/>
      <c r="R13" s="29"/>
      <c r="S13" s="29"/>
      <c r="T13" s="30"/>
      <c r="U13" s="29"/>
    </row>
    <row r="14" spans="1:24" ht="12.95" hidden="1" customHeight="1" x14ac:dyDescent="0.2">
      <c r="A14" s="34">
        <v>2004</v>
      </c>
      <c r="B14" s="10">
        <v>34277570</v>
      </c>
      <c r="C14" s="24">
        <v>29452853</v>
      </c>
      <c r="D14" s="10">
        <v>4824717</v>
      </c>
      <c r="E14" s="10"/>
      <c r="F14" s="24">
        <v>18853516</v>
      </c>
      <c r="G14" s="24">
        <v>3004307</v>
      </c>
      <c r="H14" s="24"/>
      <c r="I14" s="24">
        <v>7017020</v>
      </c>
      <c r="J14" s="24">
        <v>1400850</v>
      </c>
      <c r="K14" s="24"/>
      <c r="L14" s="24">
        <v>3582317</v>
      </c>
      <c r="M14" s="24">
        <v>419560</v>
      </c>
      <c r="N14" s="24"/>
      <c r="O14" s="23"/>
      <c r="P14" s="28"/>
      <c r="Q14" s="28"/>
      <c r="R14" s="29"/>
      <c r="S14" s="29"/>
      <c r="T14" s="30"/>
      <c r="U14" s="29"/>
    </row>
    <row r="15" spans="1:24" ht="12.95" hidden="1" customHeight="1" x14ac:dyDescent="0.2">
      <c r="A15" s="34">
        <v>2005</v>
      </c>
      <c r="B15" s="10">
        <v>35930657</v>
      </c>
      <c r="C15" s="10">
        <v>30568239</v>
      </c>
      <c r="D15" s="10">
        <v>5362418</v>
      </c>
      <c r="E15" s="10"/>
      <c r="F15" s="24">
        <v>20047627</v>
      </c>
      <c r="G15" s="24">
        <v>3467747</v>
      </c>
      <c r="H15" s="24" t="s">
        <v>18</v>
      </c>
      <c r="I15" s="24">
        <v>6815745</v>
      </c>
      <c r="J15" s="24">
        <v>1446290</v>
      </c>
      <c r="K15" s="24" t="s">
        <v>18</v>
      </c>
      <c r="L15" s="24">
        <v>3704867</v>
      </c>
      <c r="M15" s="24">
        <v>448381</v>
      </c>
      <c r="N15" s="24"/>
      <c r="O15" s="45"/>
      <c r="P15" s="28"/>
      <c r="Q15" s="28"/>
      <c r="R15" s="29"/>
      <c r="S15" s="29"/>
      <c r="T15" s="30"/>
      <c r="U15" s="29"/>
    </row>
    <row r="16" spans="1:24" ht="12.95" hidden="1" customHeight="1" x14ac:dyDescent="0.2">
      <c r="A16" s="34">
        <v>2006</v>
      </c>
      <c r="B16" s="10">
        <v>39418146</v>
      </c>
      <c r="C16" s="10">
        <v>33202836</v>
      </c>
      <c r="D16" s="10">
        <v>6215310</v>
      </c>
      <c r="E16" s="10"/>
      <c r="F16" s="24">
        <v>21887186</v>
      </c>
      <c r="G16" s="24">
        <v>4101220</v>
      </c>
      <c r="H16" s="24" t="s">
        <v>18</v>
      </c>
      <c r="I16" s="24">
        <v>7261033</v>
      </c>
      <c r="J16" s="24">
        <v>1612178</v>
      </c>
      <c r="K16" s="24" t="s">
        <v>18</v>
      </c>
      <c r="L16" s="24">
        <v>4054617</v>
      </c>
      <c r="M16" s="24">
        <v>501912</v>
      </c>
      <c r="N16" s="24"/>
      <c r="S16" s="29"/>
      <c r="T16" s="30"/>
      <c r="U16" s="29"/>
      <c r="V16" s="43"/>
      <c r="W16" s="44"/>
    </row>
    <row r="17" spans="1:32" ht="12.95" customHeight="1" x14ac:dyDescent="0.2">
      <c r="A17" s="34">
        <v>2007</v>
      </c>
      <c r="B17" s="10">
        <v>45003684</v>
      </c>
      <c r="C17" s="10">
        <v>37693906</v>
      </c>
      <c r="D17" s="10">
        <v>7309778</v>
      </c>
      <c r="E17" s="10"/>
      <c r="F17" s="24">
        <v>24978373</v>
      </c>
      <c r="G17" s="24">
        <v>4893993</v>
      </c>
      <c r="H17" s="24" t="s">
        <v>18</v>
      </c>
      <c r="I17" s="24">
        <v>8243915</v>
      </c>
      <c r="J17" s="24">
        <v>1855044</v>
      </c>
      <c r="K17" s="24" t="s">
        <v>18</v>
      </c>
      <c r="L17" s="24">
        <v>4471618</v>
      </c>
      <c r="M17" s="24">
        <v>560741</v>
      </c>
      <c r="N17" s="24"/>
      <c r="T17" s="30"/>
      <c r="U17" s="29"/>
      <c r="V17" s="43"/>
      <c r="W17" s="44"/>
    </row>
    <row r="18" spans="1:32" ht="12.95" customHeight="1" x14ac:dyDescent="0.2">
      <c r="A18" s="34">
        <v>2008</v>
      </c>
      <c r="B18" s="10">
        <v>53110313</v>
      </c>
      <c r="C18" s="10">
        <v>44377190</v>
      </c>
      <c r="D18" s="10">
        <v>8733123</v>
      </c>
      <c r="E18" s="10"/>
      <c r="F18" s="24">
        <v>29787407</v>
      </c>
      <c r="G18" s="24">
        <v>5885628</v>
      </c>
      <c r="H18" s="24" t="s">
        <v>18</v>
      </c>
      <c r="I18" s="24">
        <v>9544292</v>
      </c>
      <c r="J18" s="24">
        <v>2228075</v>
      </c>
      <c r="K18" s="24" t="s">
        <v>18</v>
      </c>
      <c r="L18" s="24">
        <v>5045491</v>
      </c>
      <c r="M18" s="24">
        <v>619420</v>
      </c>
      <c r="N18" s="24"/>
      <c r="T18" s="30"/>
      <c r="U18" s="29"/>
      <c r="V18" s="43"/>
      <c r="W18" s="44"/>
    </row>
    <row r="19" spans="1:32" ht="12.95" customHeight="1" x14ac:dyDescent="0.2">
      <c r="A19" s="34">
        <v>2009</v>
      </c>
      <c r="B19" s="10">
        <v>57924671</v>
      </c>
      <c r="C19" s="10">
        <v>48853616</v>
      </c>
      <c r="D19" s="10">
        <v>9071055</v>
      </c>
      <c r="E19" s="10"/>
      <c r="F19" s="24">
        <v>32431144</v>
      </c>
      <c r="G19" s="24">
        <v>6119803</v>
      </c>
      <c r="H19" s="24" t="s">
        <v>18</v>
      </c>
      <c r="I19" s="24">
        <v>10698268</v>
      </c>
      <c r="J19" s="24">
        <v>2291252</v>
      </c>
      <c r="K19" s="24" t="s">
        <v>18</v>
      </c>
      <c r="L19" s="24">
        <v>5724204</v>
      </c>
      <c r="M19" s="24">
        <v>660000</v>
      </c>
      <c r="N19" s="24"/>
      <c r="T19" s="30"/>
      <c r="U19" s="29"/>
      <c r="V19" s="43"/>
      <c r="W19" s="44"/>
    </row>
    <row r="20" spans="1:32" ht="12.95" customHeight="1" x14ac:dyDescent="0.2">
      <c r="A20" s="34">
        <v>2010</v>
      </c>
      <c r="B20" s="10">
        <v>64386441</v>
      </c>
      <c r="C20" s="10">
        <v>53684700</v>
      </c>
      <c r="D20" s="10">
        <v>10701741</v>
      </c>
      <c r="E20" s="10"/>
      <c r="F20" s="24">
        <v>35449834</v>
      </c>
      <c r="G20" s="24">
        <v>7279474</v>
      </c>
      <c r="H20" s="24" t="s">
        <v>18</v>
      </c>
      <c r="I20" s="24">
        <v>11912795</v>
      </c>
      <c r="J20" s="24">
        <v>2701919</v>
      </c>
      <c r="K20" s="24" t="s">
        <v>22</v>
      </c>
      <c r="L20" s="24">
        <v>6322071</v>
      </c>
      <c r="M20" s="24">
        <v>720348</v>
      </c>
      <c r="N20" s="24"/>
      <c r="T20" s="30"/>
      <c r="U20" s="29"/>
      <c r="V20" s="43"/>
      <c r="W20" s="44"/>
    </row>
    <row r="21" spans="1:32" ht="12.95" customHeight="1" x14ac:dyDescent="0.2">
      <c r="A21" s="34">
        <v>2011</v>
      </c>
      <c r="B21" s="10">
        <v>68987668</v>
      </c>
      <c r="C21" s="10">
        <v>57055971</v>
      </c>
      <c r="D21" s="10">
        <v>11931697</v>
      </c>
      <c r="E21" s="10"/>
      <c r="F21" s="24">
        <v>36199563</v>
      </c>
      <c r="G21" s="24">
        <v>8049739</v>
      </c>
      <c r="H21" s="24"/>
      <c r="I21" s="24">
        <v>13646362</v>
      </c>
      <c r="J21" s="24">
        <v>3133144</v>
      </c>
      <c r="K21" s="24"/>
      <c r="L21" s="24">
        <v>7210046</v>
      </c>
      <c r="M21" s="24">
        <v>748814</v>
      </c>
      <c r="N21" s="24"/>
      <c r="T21" s="30"/>
      <c r="U21" s="29"/>
      <c r="V21" s="43"/>
      <c r="W21" s="44"/>
    </row>
    <row r="22" spans="1:32" ht="12.95" customHeight="1" x14ac:dyDescent="0.2">
      <c r="A22" s="34">
        <v>2012</v>
      </c>
      <c r="B22" s="10">
        <v>78065134</v>
      </c>
      <c r="C22" s="10">
        <v>64154022</v>
      </c>
      <c r="D22" s="10">
        <v>13911112</v>
      </c>
      <c r="E22" s="10"/>
      <c r="F22" s="24">
        <v>39864583</v>
      </c>
      <c r="G22" s="24">
        <v>9200036</v>
      </c>
      <c r="H22" s="24"/>
      <c r="I22" s="24">
        <v>16040431</v>
      </c>
      <c r="J22" s="24">
        <v>3854441</v>
      </c>
      <c r="K22" s="24"/>
      <c r="L22" s="24">
        <v>8249008</v>
      </c>
      <c r="M22" s="24">
        <v>856635</v>
      </c>
      <c r="N22" s="24"/>
      <c r="T22" s="30"/>
      <c r="U22" s="29"/>
      <c r="V22" s="43"/>
      <c r="W22" s="44"/>
    </row>
    <row r="23" spans="1:32" ht="12.95" customHeight="1" x14ac:dyDescent="0.2">
      <c r="A23" s="34">
        <v>2013</v>
      </c>
      <c r="B23" s="10">
        <v>82784099</v>
      </c>
      <c r="C23" s="10">
        <v>67243240</v>
      </c>
      <c r="D23" s="10">
        <v>15540859</v>
      </c>
      <c r="E23" s="10"/>
      <c r="F23" s="10">
        <v>40509501</v>
      </c>
      <c r="G23" s="10">
        <v>9973444</v>
      </c>
      <c r="H23" s="10"/>
      <c r="I23" s="10">
        <v>17869846</v>
      </c>
      <c r="J23" s="10">
        <v>4648010</v>
      </c>
      <c r="K23" s="10"/>
      <c r="L23" s="10">
        <v>8863893</v>
      </c>
      <c r="M23" s="10">
        <v>919405</v>
      </c>
      <c r="N23" s="10"/>
      <c r="T23" s="30"/>
      <c r="U23" s="29"/>
      <c r="V23" s="43"/>
      <c r="W23" s="44"/>
    </row>
    <row r="24" spans="1:32" ht="12.95" customHeight="1" x14ac:dyDescent="0.2">
      <c r="A24" s="34">
        <v>2014</v>
      </c>
      <c r="B24" s="10">
        <v>82099661</v>
      </c>
      <c r="C24" s="10">
        <v>65223560</v>
      </c>
      <c r="D24" s="10">
        <v>16876101</v>
      </c>
      <c r="E24" s="10">
        <v>0</v>
      </c>
      <c r="F24" s="10">
        <v>38199749</v>
      </c>
      <c r="G24" s="10">
        <v>9793278</v>
      </c>
      <c r="H24" s="10">
        <v>0</v>
      </c>
      <c r="I24" s="10">
        <v>18701404</v>
      </c>
      <c r="J24" s="10">
        <v>5166842</v>
      </c>
      <c r="K24" s="10">
        <v>0</v>
      </c>
      <c r="L24" s="10">
        <v>8322407</v>
      </c>
      <c r="M24" s="10">
        <v>1915981</v>
      </c>
      <c r="N24" s="10"/>
      <c r="T24" s="30"/>
      <c r="U24" s="29"/>
      <c r="V24" s="43"/>
      <c r="W24" s="44"/>
    </row>
    <row r="25" spans="1:32" s="42" customFormat="1" ht="12.95" customHeight="1" x14ac:dyDescent="0.2">
      <c r="A25" s="34">
        <v>2015</v>
      </c>
      <c r="B25" s="24">
        <v>86284468</v>
      </c>
      <c r="C25" s="24">
        <v>68853833</v>
      </c>
      <c r="D25" s="24">
        <v>17430635</v>
      </c>
      <c r="E25" s="24"/>
      <c r="F25" s="24">
        <v>39914111</v>
      </c>
      <c r="G25" s="24">
        <v>9757772</v>
      </c>
      <c r="H25" s="24"/>
      <c r="I25" s="24">
        <v>20191761</v>
      </c>
      <c r="J25" s="24">
        <v>5361048</v>
      </c>
      <c r="K25" s="24"/>
      <c r="L25" s="24">
        <v>8747961</v>
      </c>
      <c r="M25" s="24">
        <v>2311815</v>
      </c>
      <c r="N25" s="25"/>
      <c r="T25" s="30"/>
      <c r="U25" s="29"/>
      <c r="V25" s="43"/>
      <c r="W25" s="44"/>
      <c r="X25" s="27"/>
      <c r="Y25" s="41"/>
      <c r="Z25" s="41"/>
      <c r="AA25" s="41"/>
      <c r="AB25" s="41"/>
      <c r="AC25" s="41"/>
      <c r="AD25" s="41"/>
      <c r="AE25" s="41"/>
      <c r="AF25" s="41"/>
    </row>
    <row r="26" spans="1:32" s="42" customFormat="1" ht="12.95" customHeight="1" x14ac:dyDescent="0.2">
      <c r="A26" s="34">
        <v>2016</v>
      </c>
      <c r="B26" s="24">
        <v>89668493</v>
      </c>
      <c r="C26" s="24">
        <v>71771354</v>
      </c>
      <c r="D26" s="24">
        <v>17897139</v>
      </c>
      <c r="E26" s="24"/>
      <c r="F26" s="24">
        <v>41186600</v>
      </c>
      <c r="G26" s="24">
        <v>9841214</v>
      </c>
      <c r="H26" s="24"/>
      <c r="I26" s="24">
        <v>21815152</v>
      </c>
      <c r="J26" s="24">
        <v>5652159</v>
      </c>
      <c r="K26" s="24"/>
      <c r="L26" s="24">
        <v>8769602</v>
      </c>
      <c r="M26" s="24">
        <v>2403766</v>
      </c>
      <c r="N26" s="25"/>
      <c r="T26" s="30"/>
      <c r="U26" s="29"/>
      <c r="V26" s="43"/>
      <c r="W26" s="44"/>
      <c r="X26" s="27"/>
      <c r="Y26" s="41"/>
      <c r="Z26" s="41"/>
      <c r="AA26" s="41"/>
      <c r="AB26" s="41"/>
      <c r="AC26" s="41"/>
      <c r="AD26" s="41"/>
      <c r="AE26" s="41"/>
      <c r="AF26" s="41"/>
    </row>
    <row r="27" spans="1:32" s="42" customFormat="1" ht="12.95" customHeight="1" x14ac:dyDescent="0.2">
      <c r="A27" s="34">
        <v>2017</v>
      </c>
      <c r="B27" s="24">
        <f>+C27+D27</f>
        <v>89491544</v>
      </c>
      <c r="C27" s="24">
        <f>+F27+I27+L27</f>
        <v>70729643</v>
      </c>
      <c r="D27" s="24">
        <f>+G27+J27+M27</f>
        <v>18761901</v>
      </c>
      <c r="E27" s="24"/>
      <c r="F27" s="24">
        <v>39675277</v>
      </c>
      <c r="G27" s="24">
        <v>10170996</v>
      </c>
      <c r="H27" s="24"/>
      <c r="I27" s="24">
        <v>21570756</v>
      </c>
      <c r="J27" s="24">
        <v>5622800</v>
      </c>
      <c r="K27" s="24"/>
      <c r="L27" s="24">
        <v>9483610</v>
      </c>
      <c r="M27" s="24">
        <v>2968105</v>
      </c>
      <c r="N27" s="25"/>
      <c r="T27" s="30"/>
      <c r="U27" s="29"/>
      <c r="V27" s="43"/>
      <c r="W27" s="44"/>
      <c r="X27" s="27"/>
      <c r="Y27" s="41"/>
      <c r="Z27" s="41"/>
      <c r="AA27" s="41"/>
      <c r="AB27" s="41"/>
      <c r="AC27" s="41"/>
      <c r="AD27" s="41"/>
      <c r="AE27" s="41"/>
      <c r="AF27" s="41"/>
    </row>
    <row r="28" spans="1:32" s="42" customFormat="1" ht="12.95" customHeight="1" x14ac:dyDescent="0.2">
      <c r="A28" s="40">
        <v>2018</v>
      </c>
      <c r="B28" s="25">
        <f>+C28+D28</f>
        <v>91520254</v>
      </c>
      <c r="C28" s="25">
        <f>+F28+I28+L28</f>
        <v>72238205</v>
      </c>
      <c r="D28" s="25">
        <f>+G28+J28+M28</f>
        <v>19282049</v>
      </c>
      <c r="E28" s="25"/>
      <c r="F28" s="25">
        <f>+SUM(F29:F40)</f>
        <v>40385232</v>
      </c>
      <c r="G28" s="25">
        <f>+SUM(G29:G40)</f>
        <v>10371369</v>
      </c>
      <c r="H28" s="25"/>
      <c r="I28" s="25">
        <f t="shared" ref="I28:M28" si="0">+SUM(I29:I40)</f>
        <v>22194965</v>
      </c>
      <c r="J28" s="25">
        <f t="shared" si="0"/>
        <v>5934559</v>
      </c>
      <c r="K28" s="25">
        <f t="shared" si="0"/>
        <v>0</v>
      </c>
      <c r="L28" s="25">
        <f t="shared" si="0"/>
        <v>9658008</v>
      </c>
      <c r="M28" s="25">
        <f t="shared" si="0"/>
        <v>2976121</v>
      </c>
      <c r="N28" s="25"/>
      <c r="O28" s="51"/>
      <c r="T28" s="30"/>
      <c r="U28" s="29"/>
      <c r="V28" s="43"/>
      <c r="W28" s="44"/>
      <c r="X28" s="27"/>
      <c r="Y28" s="41"/>
      <c r="Z28" s="41"/>
      <c r="AA28" s="41"/>
      <c r="AB28" s="41"/>
      <c r="AC28" s="41"/>
      <c r="AD28" s="41"/>
      <c r="AE28" s="41"/>
      <c r="AF28" s="41"/>
    </row>
    <row r="29" spans="1:32" ht="12.95" customHeight="1" x14ac:dyDescent="0.2">
      <c r="A29" s="34" t="s">
        <v>6</v>
      </c>
      <c r="B29" s="10">
        <f t="shared" ref="B29:B40" si="1">+C29+D29</f>
        <v>8213808</v>
      </c>
      <c r="C29" s="10">
        <f t="shared" ref="C29:C40" si="2">+F29+I29+L29</f>
        <v>6628248</v>
      </c>
      <c r="D29" s="10">
        <f t="shared" ref="D29:D40" si="3">+G29+J29+M29</f>
        <v>1585560</v>
      </c>
      <c r="E29" s="10"/>
      <c r="F29" s="24">
        <v>3353050</v>
      </c>
      <c r="G29" s="24">
        <v>846604</v>
      </c>
      <c r="H29" s="24"/>
      <c r="I29" s="24">
        <v>2413046</v>
      </c>
      <c r="J29" s="24">
        <v>486457</v>
      </c>
      <c r="K29" s="24"/>
      <c r="L29" s="24">
        <v>862152</v>
      </c>
      <c r="M29" s="24">
        <v>252499</v>
      </c>
      <c r="N29" s="24"/>
      <c r="O29" s="2"/>
      <c r="T29" s="30"/>
    </row>
    <row r="30" spans="1:32" ht="12.95" customHeight="1" x14ac:dyDescent="0.2">
      <c r="A30" s="34" t="s">
        <v>7</v>
      </c>
      <c r="B30" s="10">
        <f t="shared" si="1"/>
        <v>7643044</v>
      </c>
      <c r="C30" s="10">
        <f t="shared" si="2"/>
        <v>6154867</v>
      </c>
      <c r="D30" s="10">
        <f t="shared" si="3"/>
        <v>1488177</v>
      </c>
      <c r="E30" s="10"/>
      <c r="F30" s="24">
        <v>3114801</v>
      </c>
      <c r="G30" s="24">
        <v>797103</v>
      </c>
      <c r="H30" s="24"/>
      <c r="I30" s="24">
        <v>2240065</v>
      </c>
      <c r="J30" s="24">
        <v>452984</v>
      </c>
      <c r="K30" s="24"/>
      <c r="L30" s="24">
        <v>800001</v>
      </c>
      <c r="M30" s="24">
        <v>238090</v>
      </c>
      <c r="N30" s="24"/>
      <c r="O30" s="2"/>
      <c r="T30" s="30"/>
    </row>
    <row r="31" spans="1:32" ht="12.95" customHeight="1" x14ac:dyDescent="0.2">
      <c r="A31" s="34" t="s">
        <v>8</v>
      </c>
      <c r="B31" s="10">
        <f t="shared" si="1"/>
        <v>8038266</v>
      </c>
      <c r="C31" s="10">
        <f t="shared" si="2"/>
        <v>6427651</v>
      </c>
      <c r="D31" s="10">
        <f t="shared" si="3"/>
        <v>1610615</v>
      </c>
      <c r="E31" s="10"/>
      <c r="F31" s="24">
        <v>3376781</v>
      </c>
      <c r="G31" s="24">
        <v>864244</v>
      </c>
      <c r="H31" s="24"/>
      <c r="I31" s="24">
        <v>2200952</v>
      </c>
      <c r="J31" s="24">
        <v>486928</v>
      </c>
      <c r="K31" s="24"/>
      <c r="L31" s="24">
        <v>849918</v>
      </c>
      <c r="M31" s="24">
        <v>259443</v>
      </c>
      <c r="N31" s="24"/>
      <c r="O31" s="2"/>
      <c r="T31" s="30"/>
    </row>
    <row r="32" spans="1:32" ht="12.95" customHeight="1" x14ac:dyDescent="0.2">
      <c r="A32" s="34" t="s">
        <v>9</v>
      </c>
      <c r="B32" s="10">
        <f t="shared" si="1"/>
        <v>7360647</v>
      </c>
      <c r="C32" s="10">
        <f t="shared" si="2"/>
        <v>5790227</v>
      </c>
      <c r="D32" s="10">
        <f t="shared" si="3"/>
        <v>1570420</v>
      </c>
      <c r="E32" s="10"/>
      <c r="F32" s="24">
        <v>3249675</v>
      </c>
      <c r="G32" s="24">
        <v>843818</v>
      </c>
      <c r="H32" s="24"/>
      <c r="I32" s="24">
        <v>1751960</v>
      </c>
      <c r="J32" s="24">
        <v>478770</v>
      </c>
      <c r="K32" s="24"/>
      <c r="L32" s="24">
        <v>788592</v>
      </c>
      <c r="M32" s="24">
        <v>247832</v>
      </c>
      <c r="N32" s="24"/>
      <c r="O32" s="2"/>
      <c r="T32" s="30"/>
    </row>
    <row r="33" spans="1:32" ht="12.95" customHeight="1" x14ac:dyDescent="0.2">
      <c r="A33" s="34" t="s">
        <v>10</v>
      </c>
      <c r="B33" s="10">
        <f t="shared" si="1"/>
        <v>7412396</v>
      </c>
      <c r="C33" s="10">
        <f t="shared" si="2"/>
        <v>5803266</v>
      </c>
      <c r="D33" s="10">
        <f t="shared" si="3"/>
        <v>1609130</v>
      </c>
      <c r="E33" s="10"/>
      <c r="F33" s="24">
        <v>3355639</v>
      </c>
      <c r="G33" s="24">
        <v>868732</v>
      </c>
      <c r="H33" s="24"/>
      <c r="I33" s="24">
        <v>1644486</v>
      </c>
      <c r="J33" s="24">
        <v>488835</v>
      </c>
      <c r="K33" s="24"/>
      <c r="L33" s="24">
        <v>803141</v>
      </c>
      <c r="M33" s="24">
        <v>251563</v>
      </c>
      <c r="N33" s="24"/>
      <c r="O33" s="2"/>
      <c r="T33" s="30"/>
    </row>
    <row r="34" spans="1:32" ht="12.95" customHeight="1" x14ac:dyDescent="0.2">
      <c r="A34" s="34" t="s">
        <v>11</v>
      </c>
      <c r="B34" s="10">
        <f t="shared" si="1"/>
        <v>6872554</v>
      </c>
      <c r="C34" s="10">
        <f t="shared" si="2"/>
        <v>5374819</v>
      </c>
      <c r="D34" s="10">
        <f t="shared" si="3"/>
        <v>1497735</v>
      </c>
      <c r="E34" s="10"/>
      <c r="F34" s="24">
        <v>3146886</v>
      </c>
      <c r="G34" s="24">
        <v>807769</v>
      </c>
      <c r="H34" s="24"/>
      <c r="I34" s="24">
        <v>1471309</v>
      </c>
      <c r="J34" s="24">
        <v>454484</v>
      </c>
      <c r="K34" s="24"/>
      <c r="L34" s="24">
        <v>756624</v>
      </c>
      <c r="M34" s="24">
        <v>235482</v>
      </c>
      <c r="N34" s="24"/>
      <c r="O34" s="2"/>
      <c r="T34" s="30"/>
    </row>
    <row r="35" spans="1:32" ht="12.95" customHeight="1" x14ac:dyDescent="0.2">
      <c r="A35" s="34" t="s">
        <v>12</v>
      </c>
      <c r="B35" s="10">
        <f t="shared" si="1"/>
        <v>7361554</v>
      </c>
      <c r="C35" s="10">
        <f t="shared" si="2"/>
        <v>5775164</v>
      </c>
      <c r="D35" s="10">
        <f t="shared" si="3"/>
        <v>1586390</v>
      </c>
      <c r="E35" s="10"/>
      <c r="F35" s="24">
        <v>3391013</v>
      </c>
      <c r="G35" s="24">
        <v>865241</v>
      </c>
      <c r="H35" s="24"/>
      <c r="I35" s="24">
        <v>1577630</v>
      </c>
      <c r="J35" s="24">
        <v>476705</v>
      </c>
      <c r="K35" s="24"/>
      <c r="L35" s="24">
        <v>806521</v>
      </c>
      <c r="M35" s="24">
        <v>244444</v>
      </c>
      <c r="N35" s="24"/>
      <c r="O35" s="2"/>
      <c r="T35" s="30"/>
    </row>
    <row r="36" spans="1:32" ht="12.95" customHeight="1" x14ac:dyDescent="0.2">
      <c r="A36" s="34" t="s">
        <v>13</v>
      </c>
      <c r="B36" s="10">
        <f t="shared" si="1"/>
        <v>7540889</v>
      </c>
      <c r="C36" s="10">
        <f t="shared" si="2"/>
        <v>5900992</v>
      </c>
      <c r="D36" s="10">
        <f t="shared" si="3"/>
        <v>1639897</v>
      </c>
      <c r="E36" s="10"/>
      <c r="F36" s="24">
        <v>3445802</v>
      </c>
      <c r="G36" s="24">
        <v>888349</v>
      </c>
      <c r="H36" s="24"/>
      <c r="I36" s="24">
        <v>1656889</v>
      </c>
      <c r="J36" s="24">
        <v>501873</v>
      </c>
      <c r="K36" s="24"/>
      <c r="L36" s="24">
        <v>798301</v>
      </c>
      <c r="M36" s="24">
        <v>249675</v>
      </c>
      <c r="N36" s="24"/>
      <c r="O36" s="2"/>
      <c r="T36" s="30"/>
    </row>
    <row r="37" spans="1:32" ht="12.95" customHeight="1" x14ac:dyDescent="0.2">
      <c r="A37" s="34" t="s">
        <v>14</v>
      </c>
      <c r="B37" s="10">
        <f t="shared" si="1"/>
        <v>7356603</v>
      </c>
      <c r="C37" s="10">
        <f t="shared" si="2"/>
        <v>5762739</v>
      </c>
      <c r="D37" s="10">
        <f t="shared" si="3"/>
        <v>1593864</v>
      </c>
      <c r="E37" s="10"/>
      <c r="F37" s="24">
        <v>3383250</v>
      </c>
      <c r="G37" s="24">
        <v>869018</v>
      </c>
      <c r="H37" s="24"/>
      <c r="I37" s="24">
        <v>1606442</v>
      </c>
      <c r="J37" s="24">
        <v>481746</v>
      </c>
      <c r="K37" s="24"/>
      <c r="L37" s="24">
        <v>773047</v>
      </c>
      <c r="M37" s="24">
        <v>243100</v>
      </c>
      <c r="N37" s="24"/>
      <c r="O37" s="2"/>
      <c r="T37" s="30"/>
    </row>
    <row r="38" spans="1:32" ht="12.95" customHeight="1" x14ac:dyDescent="0.2">
      <c r="A38" s="34" t="s">
        <v>15</v>
      </c>
      <c r="B38" s="10">
        <f t="shared" si="1"/>
        <v>7803176</v>
      </c>
      <c r="C38" s="10">
        <f t="shared" si="2"/>
        <v>6085574</v>
      </c>
      <c r="D38" s="10">
        <f t="shared" si="3"/>
        <v>1717602</v>
      </c>
      <c r="E38" s="10"/>
      <c r="F38" s="24">
        <v>3496338</v>
      </c>
      <c r="G38" s="24">
        <v>918928</v>
      </c>
      <c r="H38" s="24"/>
      <c r="I38" s="24">
        <v>1787418</v>
      </c>
      <c r="J38" s="24">
        <v>542922</v>
      </c>
      <c r="K38" s="24"/>
      <c r="L38" s="24">
        <v>801818</v>
      </c>
      <c r="M38" s="24">
        <v>255752</v>
      </c>
      <c r="N38" s="24"/>
      <c r="O38" s="2"/>
      <c r="T38" s="30"/>
    </row>
    <row r="39" spans="1:32" ht="12.95" customHeight="1" x14ac:dyDescent="0.2">
      <c r="A39" s="34" t="s">
        <v>16</v>
      </c>
      <c r="B39" s="10">
        <f t="shared" si="1"/>
        <v>7671116</v>
      </c>
      <c r="C39" s="10">
        <f t="shared" si="2"/>
        <v>5979864</v>
      </c>
      <c r="D39" s="10">
        <f t="shared" si="3"/>
        <v>1691252</v>
      </c>
      <c r="E39" s="10"/>
      <c r="F39" s="24">
        <v>3417396</v>
      </c>
      <c r="G39" s="24">
        <v>904234</v>
      </c>
      <c r="H39" s="24"/>
      <c r="I39" s="24">
        <v>1791461</v>
      </c>
      <c r="J39" s="24">
        <v>539969</v>
      </c>
      <c r="K39" s="24"/>
      <c r="L39" s="24">
        <v>771007</v>
      </c>
      <c r="M39" s="24">
        <v>247049</v>
      </c>
      <c r="N39" s="24"/>
      <c r="O39" s="2"/>
      <c r="T39" s="30"/>
    </row>
    <row r="40" spans="1:32" ht="12.95" customHeight="1" x14ac:dyDescent="0.2">
      <c r="A40" s="34" t="s">
        <v>17</v>
      </c>
      <c r="B40" s="10">
        <f t="shared" si="1"/>
        <v>8246201</v>
      </c>
      <c r="C40" s="10">
        <f t="shared" si="2"/>
        <v>6554794</v>
      </c>
      <c r="D40" s="10">
        <f t="shared" si="3"/>
        <v>1691407</v>
      </c>
      <c r="E40" s="10"/>
      <c r="F40" s="24">
        <v>3654601</v>
      </c>
      <c r="G40" s="24">
        <v>897329</v>
      </c>
      <c r="H40" s="24"/>
      <c r="I40" s="24">
        <v>2053307</v>
      </c>
      <c r="J40" s="24">
        <v>542886</v>
      </c>
      <c r="K40" s="24"/>
      <c r="L40" s="24">
        <v>846886</v>
      </c>
      <c r="M40" s="24">
        <v>251192</v>
      </c>
      <c r="N40" s="24"/>
      <c r="O40" s="2"/>
      <c r="T40" s="30"/>
    </row>
    <row r="41" spans="1:32" ht="3.75" customHeight="1" x14ac:dyDescent="0.2">
      <c r="A41" s="35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8"/>
      <c r="O41" s="2"/>
    </row>
    <row r="42" spans="1:32" ht="10.15" customHeight="1" x14ac:dyDescent="0.2">
      <c r="A42" s="6" t="s">
        <v>24</v>
      </c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"/>
    </row>
    <row r="43" spans="1:32" ht="9" customHeight="1" x14ac:dyDescent="0.2">
      <c r="A43" s="48" t="s">
        <v>25</v>
      </c>
      <c r="B43" s="48"/>
      <c r="C43" s="49"/>
      <c r="D43" s="49"/>
      <c r="E43" s="49"/>
    </row>
    <row r="44" spans="1:32" s="47" customFormat="1" ht="8.1" customHeight="1" x14ac:dyDescent="0.2">
      <c r="A44" s="48" t="s">
        <v>26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3"/>
      <c r="P44" s="23"/>
      <c r="Q44" s="23"/>
      <c r="R44" s="23"/>
      <c r="S44" s="23"/>
      <c r="T44" s="23"/>
      <c r="U44" s="23"/>
      <c r="V44" s="23"/>
      <c r="W44" s="23"/>
      <c r="X44" s="23"/>
      <c r="Y44" s="11"/>
      <c r="Z44" s="11"/>
      <c r="AA44" s="11"/>
      <c r="AB44" s="11"/>
      <c r="AC44" s="11"/>
      <c r="AD44" s="11"/>
      <c r="AE44" s="11"/>
      <c r="AF44" s="11"/>
    </row>
    <row r="45" spans="1:32" x14ac:dyDescent="0.2">
      <c r="A45" s="9" t="s">
        <v>30</v>
      </c>
    </row>
    <row r="46" spans="1:32" x14ac:dyDescent="0.2">
      <c r="A46" s="9"/>
    </row>
    <row r="47" spans="1:32" x14ac:dyDescent="0.2">
      <c r="A47" s="9"/>
    </row>
    <row r="48" spans="1:32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1:19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9" x14ac:dyDescent="0.2">
      <c r="A50" s="38"/>
      <c r="B50" s="38"/>
      <c r="C50" s="39"/>
      <c r="D50" s="39"/>
      <c r="E50" s="39"/>
      <c r="F50" s="39"/>
      <c r="G50" s="38"/>
      <c r="H50" s="38"/>
      <c r="I50" s="38"/>
      <c r="J50" s="38"/>
      <c r="K50" s="38"/>
      <c r="L50" s="38"/>
      <c r="M50" s="38"/>
      <c r="N50" s="38"/>
    </row>
    <row r="51" spans="1:19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9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1:19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9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19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9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</row>
    <row r="57" spans="1:19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9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9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9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P60" s="45"/>
      <c r="Q60" s="50" t="s">
        <v>20</v>
      </c>
      <c r="R60" s="50" t="s">
        <v>1</v>
      </c>
      <c r="S60" s="50" t="s">
        <v>2</v>
      </c>
    </row>
    <row r="61" spans="1:19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P61" s="51">
        <v>2007</v>
      </c>
      <c r="Q61" s="28">
        <f t="shared" ref="Q61:Q72" si="4">F17+G17</f>
        <v>29872366</v>
      </c>
      <c r="R61" s="28">
        <f t="shared" ref="R61:R72" si="5">I17+J17</f>
        <v>10098959</v>
      </c>
      <c r="S61" s="29">
        <f t="shared" ref="S61:S72" si="6">L17+M17</f>
        <v>5032359</v>
      </c>
    </row>
    <row r="62" spans="1:19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P62" s="51">
        <v>2008</v>
      </c>
      <c r="Q62" s="28">
        <f t="shared" si="4"/>
        <v>35673035</v>
      </c>
      <c r="R62" s="28">
        <f t="shared" si="5"/>
        <v>11772367</v>
      </c>
      <c r="S62" s="29">
        <f t="shared" si="6"/>
        <v>5664911</v>
      </c>
    </row>
    <row r="63" spans="1:19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P63" s="51">
        <v>2009</v>
      </c>
      <c r="Q63" s="28">
        <f t="shared" si="4"/>
        <v>38550947</v>
      </c>
      <c r="R63" s="28">
        <f t="shared" si="5"/>
        <v>12989520</v>
      </c>
      <c r="S63" s="29">
        <f t="shared" si="6"/>
        <v>6384204</v>
      </c>
    </row>
    <row r="64" spans="1:19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P64" s="51">
        <v>2010</v>
      </c>
      <c r="Q64" s="28">
        <f t="shared" si="4"/>
        <v>42729308</v>
      </c>
      <c r="R64" s="28">
        <f t="shared" si="5"/>
        <v>14614714</v>
      </c>
      <c r="S64" s="29">
        <f t="shared" si="6"/>
        <v>7042419</v>
      </c>
    </row>
    <row r="65" spans="1:19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P65" s="51">
        <v>2011</v>
      </c>
      <c r="Q65" s="28">
        <f t="shared" si="4"/>
        <v>44249302</v>
      </c>
      <c r="R65" s="28">
        <f t="shared" si="5"/>
        <v>16779506</v>
      </c>
      <c r="S65" s="29">
        <f t="shared" si="6"/>
        <v>7958860</v>
      </c>
    </row>
    <row r="66" spans="1:19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P66" s="51">
        <v>2012</v>
      </c>
      <c r="Q66" s="28">
        <f t="shared" si="4"/>
        <v>49064619</v>
      </c>
      <c r="R66" s="28">
        <f t="shared" si="5"/>
        <v>19894872</v>
      </c>
      <c r="S66" s="29">
        <f t="shared" si="6"/>
        <v>9105643</v>
      </c>
    </row>
    <row r="67" spans="1:19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P67" s="51">
        <v>2013</v>
      </c>
      <c r="Q67" s="28">
        <f t="shared" si="4"/>
        <v>50482945</v>
      </c>
      <c r="R67" s="28">
        <f t="shared" si="5"/>
        <v>22517856</v>
      </c>
      <c r="S67" s="29">
        <f t="shared" si="6"/>
        <v>9783298</v>
      </c>
    </row>
    <row r="68" spans="1:19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P68" s="51">
        <v>2014</v>
      </c>
      <c r="Q68" s="28">
        <f t="shared" si="4"/>
        <v>47993027</v>
      </c>
      <c r="R68" s="28">
        <f t="shared" si="5"/>
        <v>23868246</v>
      </c>
      <c r="S68" s="29">
        <f t="shared" si="6"/>
        <v>10238388</v>
      </c>
    </row>
    <row r="69" spans="1:19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P69" s="51">
        <v>2015</v>
      </c>
      <c r="Q69" s="28">
        <f t="shared" si="4"/>
        <v>49671883</v>
      </c>
      <c r="R69" s="28">
        <f t="shared" si="5"/>
        <v>25552809</v>
      </c>
      <c r="S69" s="29">
        <f t="shared" si="6"/>
        <v>11059776</v>
      </c>
    </row>
    <row r="70" spans="1:19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P70" s="51">
        <v>2016</v>
      </c>
      <c r="Q70" s="28">
        <f t="shared" si="4"/>
        <v>51027814</v>
      </c>
      <c r="R70" s="28">
        <f t="shared" si="5"/>
        <v>27467311</v>
      </c>
      <c r="S70" s="29">
        <f t="shared" si="6"/>
        <v>11173368</v>
      </c>
    </row>
    <row r="71" spans="1:19" x14ac:dyDescent="0.2">
      <c r="P71" s="51">
        <v>2017</v>
      </c>
      <c r="Q71" s="28">
        <f t="shared" si="4"/>
        <v>49846273</v>
      </c>
      <c r="R71" s="28">
        <f t="shared" si="5"/>
        <v>27193556</v>
      </c>
      <c r="S71" s="29">
        <f t="shared" si="6"/>
        <v>12451715</v>
      </c>
    </row>
    <row r="72" spans="1:19" x14ac:dyDescent="0.2">
      <c r="P72" s="51">
        <v>2018</v>
      </c>
      <c r="Q72" s="28">
        <f t="shared" si="4"/>
        <v>50756601</v>
      </c>
      <c r="R72" s="28">
        <f t="shared" si="5"/>
        <v>28129524</v>
      </c>
      <c r="S72" s="29">
        <f t="shared" si="6"/>
        <v>12634129</v>
      </c>
    </row>
    <row r="78" spans="1:19" x14ac:dyDescent="0.2">
      <c r="A78" s="3" t="s">
        <v>29</v>
      </c>
    </row>
  </sheetData>
  <mergeCells count="3">
    <mergeCell ref="L5:M5"/>
    <mergeCell ref="B5:D5"/>
    <mergeCell ref="A2:N2"/>
  </mergeCells>
  <phoneticPr fontId="0" type="noConversion"/>
  <pageMargins left="1.3779527559055118" right="0.78740157480314965" top="1.3779527559055118" bottom="1.3779527559055118" header="0" footer="0"/>
  <pageSetup paperSize="9" scale="95" fitToWidth="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showGridLines="0" view="pageBreakPreview" zoomScale="205" zoomScaleNormal="175" zoomScaleSheetLayoutView="205" workbookViewId="0">
      <selection activeCell="F24" sqref="F24"/>
    </sheetView>
  </sheetViews>
  <sheetFormatPr baseColWidth="10" defaultColWidth="9.7109375" defaultRowHeight="9" x14ac:dyDescent="0.2"/>
  <cols>
    <col min="1" max="1" width="6.42578125" style="3" customWidth="1"/>
    <col min="2" max="2" width="7.7109375" style="3" customWidth="1"/>
    <col min="3" max="4" width="8.28515625" style="3" customWidth="1"/>
    <col min="5" max="5" width="0.85546875" style="3" customWidth="1"/>
    <col min="6" max="7" width="8.28515625" style="3" customWidth="1"/>
    <col min="8" max="8" width="0.85546875" style="3" customWidth="1"/>
    <col min="9" max="10" width="8.28515625" style="3" customWidth="1"/>
    <col min="11" max="11" width="0.85546875" style="3" customWidth="1"/>
    <col min="12" max="13" width="8.28515625" style="3" customWidth="1"/>
    <col min="14" max="14" width="5.7109375" style="3" customWidth="1"/>
    <col min="15" max="15" width="8.7109375" style="3" customWidth="1"/>
    <col min="16" max="16" width="6.42578125" style="23" customWidth="1"/>
    <col min="17" max="17" width="7.85546875" style="23" customWidth="1"/>
    <col min="18" max="18" width="7.7109375" style="23" customWidth="1"/>
    <col min="19" max="19" width="7.28515625" style="23" customWidth="1"/>
    <col min="20" max="20" width="6.28515625" style="23" customWidth="1"/>
    <col min="21" max="21" width="6.42578125" style="23" customWidth="1"/>
    <col min="22" max="24" width="9.7109375" style="23"/>
    <col min="25" max="32" width="9.7109375" style="11"/>
    <col min="33" max="16384" width="9.7109375" style="3"/>
  </cols>
  <sheetData>
    <row r="1" spans="1:24" ht="12.95" customHeight="1" x14ac:dyDescent="0.2">
      <c r="A1" s="53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6"/>
      <c r="Q1" s="27"/>
      <c r="R1" s="27"/>
      <c r="S1" s="27"/>
      <c r="T1" s="27"/>
      <c r="U1" s="27"/>
      <c r="V1" s="27"/>
      <c r="W1" s="27"/>
      <c r="X1" s="27"/>
    </row>
    <row r="2" spans="1:24" ht="12.95" customHeight="1" x14ac:dyDescent="0.2">
      <c r="A2" s="66" t="s">
        <v>41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26"/>
      <c r="Q2" s="27"/>
      <c r="R2" s="27"/>
      <c r="S2" s="27"/>
      <c r="T2" s="27"/>
      <c r="U2" s="27"/>
      <c r="V2" s="27"/>
      <c r="W2" s="27"/>
      <c r="X2" s="27"/>
    </row>
    <row r="3" spans="1:24" ht="12.95" customHeight="1" x14ac:dyDescent="0.2">
      <c r="A3" s="12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6"/>
      <c r="Q3" s="27"/>
      <c r="R3" s="27"/>
      <c r="S3" s="27"/>
      <c r="T3" s="27"/>
      <c r="U3" s="27"/>
      <c r="V3" s="27"/>
      <c r="W3" s="27"/>
      <c r="X3" s="27"/>
    </row>
    <row r="4" spans="1:24" ht="1.5" customHeight="1" x14ac:dyDescent="0.2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2"/>
      <c r="O4" s="2"/>
      <c r="P4" s="26"/>
      <c r="Q4" s="27"/>
      <c r="R4" s="27"/>
      <c r="S4" s="27"/>
      <c r="T4" s="27"/>
      <c r="U4" s="27"/>
      <c r="V4" s="27"/>
      <c r="W4" s="27"/>
      <c r="X4" s="27"/>
    </row>
    <row r="5" spans="1:24" ht="12.95" customHeight="1" x14ac:dyDescent="0.15">
      <c r="A5" s="31" t="s">
        <v>0</v>
      </c>
      <c r="B5" s="65" t="s">
        <v>19</v>
      </c>
      <c r="C5" s="65"/>
      <c r="D5" s="65"/>
      <c r="E5" s="15"/>
      <c r="F5" s="18" t="s">
        <v>32</v>
      </c>
      <c r="G5" s="19"/>
      <c r="H5" s="4"/>
      <c r="I5" s="18" t="s">
        <v>33</v>
      </c>
      <c r="J5" s="18"/>
      <c r="K5" s="16"/>
      <c r="L5" s="65" t="s">
        <v>34</v>
      </c>
      <c r="M5" s="65"/>
      <c r="N5" s="15"/>
      <c r="O5" s="67" t="s">
        <v>35</v>
      </c>
      <c r="P5" s="67"/>
      <c r="Q5" s="67" t="s">
        <v>36</v>
      </c>
      <c r="R5" s="67"/>
      <c r="S5" s="27"/>
      <c r="T5" s="27"/>
      <c r="U5" s="27"/>
      <c r="V5" s="27"/>
      <c r="W5" s="27"/>
      <c r="X5" s="27"/>
    </row>
    <row r="6" spans="1:24" ht="12.95" customHeight="1" x14ac:dyDescent="0.2">
      <c r="A6" s="32" t="s">
        <v>3</v>
      </c>
      <c r="B6" s="20" t="s">
        <v>23</v>
      </c>
      <c r="C6" s="20" t="s">
        <v>4</v>
      </c>
      <c r="D6" s="20" t="s">
        <v>5</v>
      </c>
      <c r="E6" s="20"/>
      <c r="F6" s="22" t="s">
        <v>4</v>
      </c>
      <c r="G6" s="22" t="s">
        <v>5</v>
      </c>
      <c r="H6" s="17"/>
      <c r="I6" s="20" t="s">
        <v>4</v>
      </c>
      <c r="J6" s="20" t="s">
        <v>5</v>
      </c>
      <c r="K6" s="21"/>
      <c r="L6" s="20" t="s">
        <v>4</v>
      </c>
      <c r="M6" s="20" t="s">
        <v>5</v>
      </c>
      <c r="N6" s="5"/>
      <c r="O6" s="2"/>
      <c r="P6" s="26"/>
      <c r="Q6" s="27"/>
      <c r="R6" s="27"/>
      <c r="S6" s="27"/>
      <c r="T6" s="27"/>
      <c r="U6" s="27"/>
      <c r="V6" s="27"/>
      <c r="W6" s="27"/>
      <c r="X6" s="27"/>
    </row>
    <row r="7" spans="1:24" ht="3.75" customHeight="1" x14ac:dyDescent="0.2">
      <c r="A7" s="33"/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  <c r="P7" s="26"/>
      <c r="Q7" s="27"/>
      <c r="R7" s="27"/>
      <c r="S7" s="27"/>
      <c r="T7" s="27"/>
      <c r="U7" s="27"/>
      <c r="V7" s="27"/>
      <c r="W7" s="27"/>
      <c r="X7" s="27"/>
    </row>
    <row r="8" spans="1:24" ht="12.75" hidden="1" customHeight="1" x14ac:dyDescent="0.2">
      <c r="A8" s="34">
        <v>1998</v>
      </c>
      <c r="B8" s="10">
        <v>28620985</v>
      </c>
      <c r="C8" s="10">
        <v>25681567</v>
      </c>
      <c r="D8" s="10">
        <v>2939418</v>
      </c>
      <c r="E8" s="10"/>
      <c r="F8" s="10">
        <v>16618177</v>
      </c>
      <c r="G8" s="10">
        <v>1864472</v>
      </c>
      <c r="H8" s="10"/>
      <c r="I8" s="10">
        <v>5859922</v>
      </c>
      <c r="J8" s="10">
        <v>1074946</v>
      </c>
      <c r="K8" s="10"/>
      <c r="L8" s="10">
        <v>3203468</v>
      </c>
      <c r="M8" s="10" t="s">
        <v>21</v>
      </c>
      <c r="N8" s="10"/>
      <c r="O8" s="26"/>
      <c r="P8" s="26"/>
      <c r="Q8" s="27"/>
      <c r="R8" s="27"/>
      <c r="S8" s="27"/>
      <c r="T8" s="27"/>
      <c r="U8" s="27"/>
      <c r="V8" s="27"/>
      <c r="W8" s="27"/>
      <c r="X8" s="27"/>
    </row>
    <row r="9" spans="1:24" ht="12.75" hidden="1" customHeight="1" x14ac:dyDescent="0.2">
      <c r="A9" s="34">
        <v>1999</v>
      </c>
      <c r="B9" s="10">
        <v>30071899</v>
      </c>
      <c r="C9" s="10">
        <v>26820688</v>
      </c>
      <c r="D9" s="10">
        <v>3251211</v>
      </c>
      <c r="E9" s="10"/>
      <c r="F9" s="10">
        <v>17048048</v>
      </c>
      <c r="G9" s="10">
        <v>1999472</v>
      </c>
      <c r="H9" s="10"/>
      <c r="I9" s="10">
        <v>6338715</v>
      </c>
      <c r="J9" s="10">
        <v>1251739</v>
      </c>
      <c r="K9" s="10"/>
      <c r="L9" s="10">
        <v>3433925</v>
      </c>
      <c r="M9" s="10" t="s">
        <v>21</v>
      </c>
      <c r="N9" s="10"/>
      <c r="O9" s="26"/>
      <c r="P9" s="26"/>
      <c r="Q9" s="27"/>
      <c r="R9" s="27"/>
      <c r="S9" s="27"/>
      <c r="T9" s="27"/>
      <c r="U9" s="27"/>
      <c r="V9" s="27"/>
      <c r="W9" s="27"/>
      <c r="X9" s="27"/>
    </row>
    <row r="10" spans="1:24" ht="12.75" hidden="1" customHeight="1" x14ac:dyDescent="0.2">
      <c r="A10" s="34">
        <v>2000</v>
      </c>
      <c r="B10" s="14">
        <v>30844475</v>
      </c>
      <c r="C10" s="10">
        <v>27585291</v>
      </c>
      <c r="D10" s="10">
        <v>3259184</v>
      </c>
      <c r="E10" s="10"/>
      <c r="F10" s="1">
        <v>17427215</v>
      </c>
      <c r="G10" s="1">
        <v>2026323</v>
      </c>
      <c r="H10" s="1"/>
      <c r="I10" s="1">
        <v>6536456</v>
      </c>
      <c r="J10" s="1">
        <v>1232861</v>
      </c>
      <c r="K10" s="1"/>
      <c r="L10" s="1">
        <v>3621620</v>
      </c>
      <c r="M10" s="1" t="s">
        <v>21</v>
      </c>
      <c r="N10" s="1"/>
      <c r="O10" s="26"/>
      <c r="P10" s="26"/>
      <c r="Q10" s="28"/>
      <c r="R10" s="27"/>
      <c r="S10" s="27"/>
      <c r="T10" s="27"/>
      <c r="U10" s="27"/>
      <c r="V10" s="27"/>
      <c r="W10" s="27"/>
      <c r="X10" s="27"/>
    </row>
    <row r="11" spans="1:24" ht="12.75" hidden="1" customHeight="1" x14ac:dyDescent="0.2">
      <c r="A11" s="34">
        <v>2001</v>
      </c>
      <c r="B11" s="14">
        <v>32408444</v>
      </c>
      <c r="C11" s="10">
        <v>28987734</v>
      </c>
      <c r="D11" s="10">
        <v>3420710</v>
      </c>
      <c r="E11" s="10"/>
      <c r="F11" s="1">
        <v>18880441</v>
      </c>
      <c r="G11" s="1">
        <v>2245814</v>
      </c>
      <c r="H11" s="1"/>
      <c r="I11" s="1">
        <v>6320333</v>
      </c>
      <c r="J11" s="1">
        <v>1174896</v>
      </c>
      <c r="K11" s="1"/>
      <c r="L11" s="1">
        <v>3786960</v>
      </c>
      <c r="M11" s="1" t="s">
        <v>21</v>
      </c>
      <c r="N11" s="1"/>
      <c r="O11" s="26"/>
      <c r="P11" s="26"/>
      <c r="Q11" s="28"/>
      <c r="R11" s="27"/>
      <c r="S11" s="27"/>
      <c r="T11" s="27"/>
      <c r="U11" s="27"/>
      <c r="V11" s="27"/>
      <c r="W11" s="27"/>
      <c r="X11" s="27"/>
    </row>
    <row r="12" spans="1:24" ht="12.75" hidden="1" customHeight="1" x14ac:dyDescent="0.2">
      <c r="A12" s="34">
        <v>2002</v>
      </c>
      <c r="B12" s="14">
        <v>33372686</v>
      </c>
      <c r="C12" s="10">
        <v>29039197</v>
      </c>
      <c r="D12" s="10">
        <v>4333489</v>
      </c>
      <c r="E12" s="10"/>
      <c r="F12" s="1">
        <v>18860001</v>
      </c>
      <c r="G12" s="1">
        <v>2704019</v>
      </c>
      <c r="H12" s="1"/>
      <c r="I12" s="1">
        <v>6613263</v>
      </c>
      <c r="J12" s="1">
        <v>1213038</v>
      </c>
      <c r="K12" s="1"/>
      <c r="L12" s="1">
        <v>3565933</v>
      </c>
      <c r="M12" s="1">
        <v>416432</v>
      </c>
      <c r="N12" s="1"/>
      <c r="O12" s="26"/>
      <c r="P12" s="26"/>
      <c r="Q12" s="28"/>
      <c r="R12" s="27"/>
      <c r="S12" s="27"/>
      <c r="T12" s="27"/>
      <c r="U12" s="27"/>
      <c r="V12" s="27"/>
      <c r="W12" s="27"/>
      <c r="X12" s="27"/>
    </row>
    <row r="13" spans="1:24" ht="12.95" hidden="1" customHeight="1" x14ac:dyDescent="0.2">
      <c r="A13" s="34">
        <v>2003</v>
      </c>
      <c r="B13" s="10">
        <v>32992117</v>
      </c>
      <c r="C13" s="10">
        <v>28577150</v>
      </c>
      <c r="D13" s="10">
        <v>4414967</v>
      </c>
      <c r="E13" s="10"/>
      <c r="F13" s="1">
        <v>18227745</v>
      </c>
      <c r="G13" s="1">
        <v>2738916</v>
      </c>
      <c r="H13" s="1">
        <v>0</v>
      </c>
      <c r="I13" s="1">
        <v>6739122</v>
      </c>
      <c r="J13" s="1">
        <v>1245760</v>
      </c>
      <c r="K13" s="1">
        <v>0</v>
      </c>
      <c r="L13" s="1">
        <v>3610283</v>
      </c>
      <c r="M13" s="1">
        <v>430291</v>
      </c>
      <c r="N13" s="1"/>
      <c r="O13" s="23"/>
      <c r="P13" s="28"/>
      <c r="Q13" s="28"/>
      <c r="R13" s="29"/>
      <c r="S13" s="29"/>
      <c r="T13" s="30"/>
      <c r="U13" s="29"/>
    </row>
    <row r="14" spans="1:24" ht="12.95" hidden="1" customHeight="1" x14ac:dyDescent="0.2">
      <c r="A14" s="34">
        <v>2004</v>
      </c>
      <c r="B14" s="10">
        <v>34277570</v>
      </c>
      <c r="C14" s="24">
        <v>29452853</v>
      </c>
      <c r="D14" s="10">
        <v>4824717</v>
      </c>
      <c r="E14" s="10"/>
      <c r="F14" s="24">
        <v>18853516</v>
      </c>
      <c r="G14" s="24">
        <v>3004307</v>
      </c>
      <c r="H14" s="24"/>
      <c r="I14" s="24">
        <v>7017020</v>
      </c>
      <c r="J14" s="24">
        <v>1400850</v>
      </c>
      <c r="K14" s="24"/>
      <c r="L14" s="24">
        <v>3582317</v>
      </c>
      <c r="M14" s="24">
        <v>419560</v>
      </c>
      <c r="N14" s="24"/>
      <c r="O14" s="23"/>
      <c r="P14" s="28"/>
      <c r="Q14" s="28"/>
      <c r="R14" s="29"/>
      <c r="S14" s="29"/>
      <c r="T14" s="30"/>
      <c r="U14" s="29"/>
    </row>
    <row r="15" spans="1:24" ht="12.95" hidden="1" customHeight="1" x14ac:dyDescent="0.2">
      <c r="A15" s="34">
        <v>2005</v>
      </c>
      <c r="B15" s="10">
        <v>35930657</v>
      </c>
      <c r="C15" s="10">
        <v>30568239</v>
      </c>
      <c r="D15" s="10">
        <v>5362418</v>
      </c>
      <c r="E15" s="10"/>
      <c r="F15" s="24">
        <v>20047627</v>
      </c>
      <c r="G15" s="24">
        <v>3467747</v>
      </c>
      <c r="H15" s="24" t="s">
        <v>18</v>
      </c>
      <c r="I15" s="24">
        <v>6815745</v>
      </c>
      <c r="J15" s="24">
        <v>1446290</v>
      </c>
      <c r="K15" s="24" t="s">
        <v>18</v>
      </c>
      <c r="L15" s="24">
        <v>3704867</v>
      </c>
      <c r="M15" s="24">
        <v>448381</v>
      </c>
      <c r="N15" s="24"/>
      <c r="O15" s="45"/>
      <c r="P15" s="28"/>
      <c r="Q15" s="28"/>
      <c r="R15" s="29"/>
      <c r="S15" s="29"/>
      <c r="T15" s="30"/>
      <c r="U15" s="29"/>
    </row>
    <row r="16" spans="1:24" ht="12.95" hidden="1" customHeight="1" x14ac:dyDescent="0.2">
      <c r="A16" s="34">
        <v>2006</v>
      </c>
      <c r="B16" s="10">
        <v>39418146</v>
      </c>
      <c r="C16" s="10">
        <v>33202836</v>
      </c>
      <c r="D16" s="10">
        <v>6215310</v>
      </c>
      <c r="E16" s="10"/>
      <c r="F16" s="24">
        <v>21887186</v>
      </c>
      <c r="G16" s="24">
        <v>4101220</v>
      </c>
      <c r="H16" s="24" t="s">
        <v>18</v>
      </c>
      <c r="I16" s="24">
        <v>7261033</v>
      </c>
      <c r="J16" s="24">
        <v>1612178</v>
      </c>
      <c r="K16" s="24" t="s">
        <v>18</v>
      </c>
      <c r="L16" s="24">
        <v>4054617</v>
      </c>
      <c r="M16" s="24">
        <v>501912</v>
      </c>
      <c r="N16" s="24"/>
      <c r="S16" s="29"/>
      <c r="T16" s="30"/>
      <c r="U16" s="29"/>
      <c r="V16" s="43"/>
      <c r="W16" s="44"/>
    </row>
    <row r="17" spans="1:32" ht="12.95" hidden="1" customHeight="1" x14ac:dyDescent="0.2">
      <c r="A17" s="34">
        <v>2007</v>
      </c>
      <c r="B17" s="10">
        <v>45003684</v>
      </c>
      <c r="C17" s="10">
        <v>37693906</v>
      </c>
      <c r="D17" s="10">
        <v>7309778</v>
      </c>
      <c r="E17" s="10"/>
      <c r="F17" s="24">
        <v>24978373</v>
      </c>
      <c r="G17" s="24">
        <v>4893993</v>
      </c>
      <c r="H17" s="24" t="s">
        <v>18</v>
      </c>
      <c r="I17" s="24">
        <v>8243915</v>
      </c>
      <c r="J17" s="24">
        <v>1855044</v>
      </c>
      <c r="K17" s="24" t="s">
        <v>18</v>
      </c>
      <c r="L17" s="24">
        <v>4471618</v>
      </c>
      <c r="M17" s="24">
        <v>560741</v>
      </c>
      <c r="N17" s="24"/>
      <c r="T17" s="30"/>
      <c r="U17" s="29"/>
      <c r="V17" s="43"/>
      <c r="W17" s="44"/>
    </row>
    <row r="18" spans="1:32" ht="12.95" hidden="1" customHeight="1" x14ac:dyDescent="0.2">
      <c r="A18" s="34">
        <v>2008</v>
      </c>
      <c r="B18" s="10">
        <v>53110313</v>
      </c>
      <c r="C18" s="10">
        <v>44377190</v>
      </c>
      <c r="D18" s="10">
        <v>8733123</v>
      </c>
      <c r="E18" s="10"/>
      <c r="F18" s="24">
        <v>29787407</v>
      </c>
      <c r="G18" s="24">
        <v>5885628</v>
      </c>
      <c r="H18" s="24" t="s">
        <v>18</v>
      </c>
      <c r="I18" s="24">
        <v>9544292</v>
      </c>
      <c r="J18" s="24">
        <v>2228075</v>
      </c>
      <c r="K18" s="24" t="s">
        <v>18</v>
      </c>
      <c r="L18" s="24">
        <v>5045491</v>
      </c>
      <c r="M18" s="24">
        <v>619420</v>
      </c>
      <c r="N18" s="24"/>
      <c r="T18" s="30"/>
      <c r="U18" s="29"/>
      <c r="V18" s="43"/>
      <c r="W18" s="44"/>
    </row>
    <row r="19" spans="1:32" ht="12.95" hidden="1" customHeight="1" x14ac:dyDescent="0.2">
      <c r="A19" s="34">
        <v>2009</v>
      </c>
      <c r="B19" s="10">
        <v>57924671</v>
      </c>
      <c r="C19" s="10">
        <v>48853616</v>
      </c>
      <c r="D19" s="10">
        <v>9071055</v>
      </c>
      <c r="E19" s="10"/>
      <c r="F19" s="24">
        <v>32431144</v>
      </c>
      <c r="G19" s="24">
        <v>6119803</v>
      </c>
      <c r="H19" s="24" t="s">
        <v>18</v>
      </c>
      <c r="I19" s="24">
        <v>10698268</v>
      </c>
      <c r="J19" s="24">
        <v>2291252</v>
      </c>
      <c r="K19" s="24" t="s">
        <v>18</v>
      </c>
      <c r="L19" s="24">
        <v>5724204</v>
      </c>
      <c r="M19" s="24">
        <v>660000</v>
      </c>
      <c r="N19" s="24"/>
      <c r="T19" s="30"/>
      <c r="U19" s="29"/>
      <c r="V19" s="43"/>
      <c r="W19" s="44"/>
    </row>
    <row r="20" spans="1:32" ht="12.95" hidden="1" customHeight="1" x14ac:dyDescent="0.2">
      <c r="A20" s="34">
        <v>2010</v>
      </c>
      <c r="B20" s="10">
        <v>64386441</v>
      </c>
      <c r="C20" s="10">
        <v>53684700</v>
      </c>
      <c r="D20" s="10">
        <v>10701741</v>
      </c>
      <c r="E20" s="10"/>
      <c r="F20" s="24">
        <v>35449834</v>
      </c>
      <c r="G20" s="24">
        <v>7279474</v>
      </c>
      <c r="H20" s="24" t="s">
        <v>18</v>
      </c>
      <c r="I20" s="24">
        <v>11912795</v>
      </c>
      <c r="J20" s="24">
        <v>2701919</v>
      </c>
      <c r="K20" s="24" t="s">
        <v>22</v>
      </c>
      <c r="L20" s="24">
        <v>6322071</v>
      </c>
      <c r="M20" s="24">
        <v>720348</v>
      </c>
      <c r="N20" s="24"/>
      <c r="T20" s="30"/>
      <c r="U20" s="29"/>
      <c r="V20" s="43"/>
      <c r="W20" s="44"/>
    </row>
    <row r="21" spans="1:32" ht="12.95" customHeight="1" x14ac:dyDescent="0.2">
      <c r="A21" s="34">
        <v>2011</v>
      </c>
      <c r="B21" s="10">
        <v>68987668</v>
      </c>
      <c r="C21" s="10">
        <v>57055971</v>
      </c>
      <c r="D21" s="10">
        <v>11931697</v>
      </c>
      <c r="E21" s="10"/>
      <c r="F21" s="24">
        <v>36199563</v>
      </c>
      <c r="G21" s="24">
        <v>8049739</v>
      </c>
      <c r="H21" s="24"/>
      <c r="I21" s="24">
        <v>13646362</v>
      </c>
      <c r="J21" s="24">
        <v>3133144</v>
      </c>
      <c r="K21" s="24"/>
      <c r="L21" s="24">
        <v>7210046</v>
      </c>
      <c r="M21" s="24">
        <v>748814</v>
      </c>
      <c r="N21" s="24"/>
      <c r="T21" s="30"/>
      <c r="U21" s="29"/>
      <c r="V21" s="43"/>
      <c r="W21" s="44"/>
    </row>
    <row r="22" spans="1:32" ht="12.95" customHeight="1" x14ac:dyDescent="0.2">
      <c r="A22" s="34">
        <v>2012</v>
      </c>
      <c r="B22" s="10">
        <v>78065134</v>
      </c>
      <c r="C22" s="10">
        <v>64154022</v>
      </c>
      <c r="D22" s="10">
        <v>13911112</v>
      </c>
      <c r="E22" s="10"/>
      <c r="F22" s="24">
        <v>39864583</v>
      </c>
      <c r="G22" s="24">
        <v>9200036</v>
      </c>
      <c r="H22" s="24"/>
      <c r="I22" s="24">
        <v>16040431</v>
      </c>
      <c r="J22" s="24">
        <v>3854441</v>
      </c>
      <c r="K22" s="24"/>
      <c r="L22" s="24">
        <v>8249008</v>
      </c>
      <c r="M22" s="24">
        <v>856635</v>
      </c>
      <c r="N22" s="24"/>
      <c r="T22" s="30"/>
      <c r="U22" s="29"/>
      <c r="V22" s="43"/>
      <c r="W22" s="44"/>
    </row>
    <row r="23" spans="1:32" ht="12.95" customHeight="1" x14ac:dyDescent="0.2">
      <c r="A23" s="34">
        <v>2013</v>
      </c>
      <c r="B23" s="10">
        <v>82784099</v>
      </c>
      <c r="C23" s="10">
        <v>67243240</v>
      </c>
      <c r="D23" s="10">
        <v>15540859</v>
      </c>
      <c r="E23" s="10"/>
      <c r="F23" s="10">
        <v>40509501</v>
      </c>
      <c r="G23" s="10">
        <v>9973444</v>
      </c>
      <c r="H23" s="10"/>
      <c r="I23" s="10">
        <v>17869846</v>
      </c>
      <c r="J23" s="10">
        <v>4648010</v>
      </c>
      <c r="K23" s="10"/>
      <c r="L23" s="10">
        <v>8863893</v>
      </c>
      <c r="M23" s="10">
        <v>919405</v>
      </c>
      <c r="N23" s="10"/>
      <c r="T23" s="30"/>
      <c r="U23" s="29"/>
      <c r="V23" s="43"/>
      <c r="W23" s="44"/>
    </row>
    <row r="24" spans="1:32" ht="12.95" customHeight="1" x14ac:dyDescent="0.2">
      <c r="A24" s="34">
        <v>2014</v>
      </c>
      <c r="B24" s="10">
        <v>82099661</v>
      </c>
      <c r="C24" s="10">
        <v>65223560</v>
      </c>
      <c r="D24" s="10">
        <v>16876101</v>
      </c>
      <c r="E24" s="10">
        <v>0</v>
      </c>
      <c r="F24" s="10">
        <v>38199749</v>
      </c>
      <c r="G24" s="10">
        <v>9793278</v>
      </c>
      <c r="H24" s="10">
        <v>0</v>
      </c>
      <c r="I24" s="10">
        <v>18701404</v>
      </c>
      <c r="J24" s="10">
        <v>5166842</v>
      </c>
      <c r="K24" s="10">
        <v>0</v>
      </c>
      <c r="L24" s="10">
        <v>8322407</v>
      </c>
      <c r="M24" s="10">
        <v>1915981</v>
      </c>
      <c r="N24" s="10"/>
      <c r="T24" s="30"/>
      <c r="U24" s="29"/>
      <c r="V24" s="43"/>
      <c r="W24" s="44"/>
    </row>
    <row r="25" spans="1:32" s="42" customFormat="1" ht="12.95" customHeight="1" x14ac:dyDescent="0.2">
      <c r="A25" s="34">
        <v>2015</v>
      </c>
      <c r="B25" s="24">
        <v>86284468</v>
      </c>
      <c r="C25" s="24">
        <v>68853833</v>
      </c>
      <c r="D25" s="24">
        <v>17430635</v>
      </c>
      <c r="E25" s="24"/>
      <c r="F25" s="24">
        <v>39914111</v>
      </c>
      <c r="G25" s="24">
        <v>9757772</v>
      </c>
      <c r="H25" s="24"/>
      <c r="I25" s="24">
        <v>20191761</v>
      </c>
      <c r="J25" s="24">
        <v>5361048</v>
      </c>
      <c r="K25" s="24"/>
      <c r="L25" s="24">
        <v>8747961</v>
      </c>
      <c r="M25" s="24">
        <v>2311815</v>
      </c>
      <c r="N25" s="25"/>
      <c r="T25" s="30"/>
      <c r="U25" s="29"/>
      <c r="V25" s="43"/>
      <c r="W25" s="44"/>
      <c r="X25" s="27"/>
      <c r="Y25" s="41"/>
      <c r="Z25" s="41"/>
      <c r="AA25" s="41"/>
      <c r="AB25" s="41"/>
      <c r="AC25" s="41"/>
      <c r="AD25" s="41"/>
      <c r="AE25" s="41"/>
      <c r="AF25" s="41"/>
    </row>
    <row r="26" spans="1:32" s="42" customFormat="1" ht="12.95" customHeight="1" x14ac:dyDescent="0.2">
      <c r="A26" s="34">
        <v>2016</v>
      </c>
      <c r="B26" s="24">
        <v>89668493</v>
      </c>
      <c r="C26" s="24">
        <v>71771354</v>
      </c>
      <c r="D26" s="24">
        <v>17897139</v>
      </c>
      <c r="E26" s="24"/>
      <c r="F26" s="24">
        <v>41186600</v>
      </c>
      <c r="G26" s="24">
        <v>9841214</v>
      </c>
      <c r="H26" s="24"/>
      <c r="I26" s="24">
        <v>21815152</v>
      </c>
      <c r="J26" s="24">
        <v>5652159</v>
      </c>
      <c r="K26" s="24"/>
      <c r="L26" s="24">
        <v>8769602</v>
      </c>
      <c r="M26" s="24">
        <v>2403766</v>
      </c>
      <c r="N26" s="25"/>
      <c r="T26" s="30"/>
      <c r="U26" s="29"/>
      <c r="V26" s="43"/>
      <c r="W26" s="44"/>
      <c r="X26" s="27"/>
      <c r="Y26" s="41"/>
      <c r="Z26" s="41"/>
      <c r="AA26" s="41"/>
      <c r="AB26" s="41"/>
      <c r="AC26" s="41"/>
      <c r="AD26" s="41"/>
      <c r="AE26" s="41"/>
      <c r="AF26" s="41"/>
    </row>
    <row r="27" spans="1:32" s="42" customFormat="1" ht="12.95" customHeight="1" x14ac:dyDescent="0.2">
      <c r="A27" s="34">
        <v>2017</v>
      </c>
      <c r="B27" s="24">
        <f>+C27+D27</f>
        <v>89491544</v>
      </c>
      <c r="C27" s="24">
        <f>+F27+I27+L27</f>
        <v>70729643</v>
      </c>
      <c r="D27" s="24">
        <f>+G27+J27+M27</f>
        <v>18761901</v>
      </c>
      <c r="E27" s="24"/>
      <c r="F27" s="24">
        <v>39675277</v>
      </c>
      <c r="G27" s="24">
        <v>10170996</v>
      </c>
      <c r="H27" s="24"/>
      <c r="I27" s="24">
        <v>21570756</v>
      </c>
      <c r="J27" s="24">
        <v>5622800</v>
      </c>
      <c r="K27" s="24"/>
      <c r="L27" s="24">
        <v>9483610</v>
      </c>
      <c r="M27" s="24">
        <v>2968105</v>
      </c>
      <c r="N27" s="25"/>
      <c r="T27" s="30"/>
      <c r="U27" s="29"/>
      <c r="V27" s="43"/>
      <c r="W27" s="44"/>
      <c r="X27" s="27"/>
      <c r="Y27" s="41"/>
      <c r="Z27" s="41"/>
      <c r="AA27" s="41"/>
      <c r="AB27" s="41"/>
      <c r="AC27" s="41"/>
      <c r="AD27" s="41"/>
      <c r="AE27" s="41"/>
      <c r="AF27" s="41"/>
    </row>
    <row r="28" spans="1:32" s="42" customFormat="1" ht="12.95" customHeight="1" x14ac:dyDescent="0.2">
      <c r="A28" s="34">
        <v>2018</v>
      </c>
      <c r="B28" s="24">
        <v>91520254</v>
      </c>
      <c r="C28" s="24">
        <v>72238205</v>
      </c>
      <c r="D28" s="24">
        <v>19282049</v>
      </c>
      <c r="E28" s="24"/>
      <c r="F28" s="24">
        <v>40385232</v>
      </c>
      <c r="G28" s="24">
        <v>10371369</v>
      </c>
      <c r="H28" s="24"/>
      <c r="I28" s="24">
        <v>22194965</v>
      </c>
      <c r="J28" s="24">
        <v>5934559</v>
      </c>
      <c r="K28" s="24">
        <v>0</v>
      </c>
      <c r="L28" s="24">
        <v>9658008</v>
      </c>
      <c r="M28" s="24">
        <v>2976121</v>
      </c>
      <c r="N28" s="25"/>
      <c r="O28" s="51"/>
      <c r="T28" s="30"/>
      <c r="U28" s="29"/>
      <c r="V28" s="43"/>
      <c r="W28" s="44"/>
      <c r="X28" s="27"/>
      <c r="Y28" s="41"/>
      <c r="Z28" s="41"/>
      <c r="AA28" s="41"/>
      <c r="AB28" s="41"/>
      <c r="AC28" s="41"/>
      <c r="AD28" s="41"/>
      <c r="AE28" s="41"/>
      <c r="AF28" s="41"/>
    </row>
    <row r="29" spans="1:32" s="42" customFormat="1" ht="12.95" customHeight="1" x14ac:dyDescent="0.2">
      <c r="A29" s="34">
        <v>2019</v>
      </c>
      <c r="B29" s="24">
        <v>105575877</v>
      </c>
      <c r="C29" s="24">
        <v>84019950</v>
      </c>
      <c r="D29" s="24">
        <v>21555927</v>
      </c>
      <c r="E29" s="24"/>
      <c r="F29" s="24">
        <v>53055789</v>
      </c>
      <c r="G29" s="24">
        <v>12321526</v>
      </c>
      <c r="H29" s="24"/>
      <c r="I29" s="24">
        <v>21382469</v>
      </c>
      <c r="J29" s="24">
        <v>6272347</v>
      </c>
      <c r="K29" s="24"/>
      <c r="L29" s="24">
        <v>9581692</v>
      </c>
      <c r="M29" s="24">
        <v>2962054</v>
      </c>
      <c r="N29" s="25"/>
      <c r="O29" s="51"/>
      <c r="T29" s="30"/>
      <c r="U29" s="29"/>
      <c r="V29" s="43"/>
      <c r="W29" s="44"/>
      <c r="X29" s="27"/>
      <c r="Y29" s="41"/>
      <c r="Z29" s="41"/>
      <c r="AA29" s="41"/>
      <c r="AB29" s="41"/>
      <c r="AC29" s="41"/>
      <c r="AD29" s="41"/>
      <c r="AE29" s="41"/>
      <c r="AF29" s="41"/>
    </row>
    <row r="30" spans="1:32" s="42" customFormat="1" ht="12.95" customHeight="1" x14ac:dyDescent="0.2">
      <c r="A30" s="34">
        <v>2020</v>
      </c>
      <c r="B30" s="24">
        <v>81370832</v>
      </c>
      <c r="C30" s="24">
        <v>63998797</v>
      </c>
      <c r="D30" s="24">
        <v>17372035</v>
      </c>
      <c r="E30" s="24"/>
      <c r="F30" s="24">
        <v>42553082</v>
      </c>
      <c r="G30" s="24">
        <v>10787995</v>
      </c>
      <c r="H30" s="24"/>
      <c r="I30" s="24">
        <v>14880844</v>
      </c>
      <c r="J30" s="24">
        <v>4529642</v>
      </c>
      <c r="K30" s="24"/>
      <c r="L30" s="24">
        <v>6564871</v>
      </c>
      <c r="M30" s="24">
        <v>2054398</v>
      </c>
      <c r="N30" s="25"/>
      <c r="O30" s="51"/>
      <c r="T30" s="30"/>
      <c r="U30" s="29"/>
      <c r="V30" s="43"/>
      <c r="W30" s="44"/>
      <c r="X30" s="27"/>
      <c r="Y30" s="41"/>
      <c r="Z30" s="41"/>
      <c r="AA30" s="41"/>
      <c r="AB30" s="41"/>
      <c r="AC30" s="41"/>
      <c r="AD30" s="41"/>
      <c r="AE30" s="41"/>
      <c r="AF30" s="41"/>
    </row>
    <row r="31" spans="1:32" s="42" customFormat="1" ht="12.95" customHeight="1" x14ac:dyDescent="0.2">
      <c r="A31" s="40">
        <v>2021</v>
      </c>
      <c r="B31" s="25">
        <f>+SUM(B32:B43)</f>
        <v>98099031</v>
      </c>
      <c r="C31" s="25">
        <f t="shared" ref="C31:D31" si="0">+SUM(C32:C43)</f>
        <v>77067083</v>
      </c>
      <c r="D31" s="25">
        <f t="shared" si="0"/>
        <v>21031948</v>
      </c>
      <c r="E31" s="25"/>
      <c r="F31" s="25">
        <f t="shared" ref="F31:G31" si="1">+SUM(F32:F43)</f>
        <v>47979732</v>
      </c>
      <c r="G31" s="25">
        <f t="shared" si="1"/>
        <v>12321652</v>
      </c>
      <c r="H31" s="25"/>
      <c r="I31" s="25">
        <f t="shared" ref="I31:J31" si="2">+SUM(I32:I43)</f>
        <v>19938413</v>
      </c>
      <c r="J31" s="25">
        <f t="shared" si="2"/>
        <v>5996613</v>
      </c>
      <c r="K31" s="25"/>
      <c r="L31" s="25">
        <f t="shared" ref="L31:M31" si="3">+SUM(L32:L43)</f>
        <v>9148938</v>
      </c>
      <c r="M31" s="25">
        <f t="shared" si="3"/>
        <v>2713683</v>
      </c>
      <c r="N31" s="25"/>
      <c r="O31" s="51"/>
      <c r="T31" s="30"/>
      <c r="U31" s="29"/>
      <c r="V31" s="43"/>
      <c r="W31" s="44"/>
      <c r="X31" s="27"/>
      <c r="Y31" s="41"/>
      <c r="Z31" s="41"/>
      <c r="AA31" s="41"/>
      <c r="AB31" s="41"/>
      <c r="AC31" s="41"/>
      <c r="AD31" s="41"/>
      <c r="AE31" s="41"/>
      <c r="AF31" s="41"/>
    </row>
    <row r="32" spans="1:32" ht="12.95" customHeight="1" x14ac:dyDescent="0.2">
      <c r="A32" s="34" t="s">
        <v>6</v>
      </c>
      <c r="B32" s="10">
        <f t="shared" ref="B32:B43" si="4">+C32+D32</f>
        <v>8156587</v>
      </c>
      <c r="C32" s="10">
        <f t="shared" ref="C32:D43" si="5">+F32+I32+L32</f>
        <v>6397644</v>
      </c>
      <c r="D32" s="10">
        <f t="shared" si="5"/>
        <v>1758943</v>
      </c>
      <c r="E32" s="10"/>
      <c r="F32" s="24">
        <v>3869482</v>
      </c>
      <c r="G32" s="24">
        <v>1027398</v>
      </c>
      <c r="H32" s="24"/>
      <c r="I32" s="24">
        <v>1764207</v>
      </c>
      <c r="J32" s="24">
        <v>504678</v>
      </c>
      <c r="K32" s="24"/>
      <c r="L32" s="24">
        <v>763955</v>
      </c>
      <c r="M32" s="24">
        <v>226867</v>
      </c>
      <c r="N32" s="24"/>
      <c r="O32" s="2"/>
      <c r="T32" s="30"/>
    </row>
    <row r="33" spans="1:32" ht="12.95" customHeight="1" x14ac:dyDescent="0.2">
      <c r="A33" s="34" t="s">
        <v>7</v>
      </c>
      <c r="B33" s="10">
        <f t="shared" si="4"/>
        <v>5790444</v>
      </c>
      <c r="C33" s="10">
        <f t="shared" si="5"/>
        <v>4278377</v>
      </c>
      <c r="D33" s="10">
        <f t="shared" si="5"/>
        <v>1512067</v>
      </c>
      <c r="E33" s="10"/>
      <c r="F33" s="24">
        <v>2630976</v>
      </c>
      <c r="G33" s="24">
        <v>889639</v>
      </c>
      <c r="H33" s="24"/>
      <c r="I33" s="24">
        <v>1093044</v>
      </c>
      <c r="J33" s="24">
        <v>437556</v>
      </c>
      <c r="K33" s="24"/>
      <c r="L33" s="24">
        <v>554357</v>
      </c>
      <c r="M33" s="24">
        <v>184872</v>
      </c>
      <c r="N33" s="24"/>
      <c r="O33" s="2"/>
      <c r="T33" s="30"/>
    </row>
    <row r="34" spans="1:32" ht="12.95" customHeight="1" x14ac:dyDescent="0.2">
      <c r="A34" s="34" t="s">
        <v>8</v>
      </c>
      <c r="B34" s="10">
        <f t="shared" si="4"/>
        <v>8041880</v>
      </c>
      <c r="C34" s="10">
        <f t="shared" si="5"/>
        <v>6295431</v>
      </c>
      <c r="D34" s="10">
        <f t="shared" si="5"/>
        <v>1746449</v>
      </c>
      <c r="E34" s="10"/>
      <c r="F34" s="24">
        <v>3779715</v>
      </c>
      <c r="G34" s="24">
        <v>1028202</v>
      </c>
      <c r="H34" s="24"/>
      <c r="I34" s="24">
        <v>1771268</v>
      </c>
      <c r="J34" s="24">
        <v>501755</v>
      </c>
      <c r="K34" s="24"/>
      <c r="L34" s="24">
        <v>744448</v>
      </c>
      <c r="M34" s="24">
        <v>216492</v>
      </c>
      <c r="N34" s="24"/>
      <c r="O34" s="2"/>
      <c r="T34" s="30"/>
    </row>
    <row r="35" spans="1:32" ht="12.95" customHeight="1" x14ac:dyDescent="0.2">
      <c r="A35" s="34" t="s">
        <v>9</v>
      </c>
      <c r="B35" s="10">
        <f t="shared" si="4"/>
        <v>7243015</v>
      </c>
      <c r="C35" s="10">
        <f t="shared" si="5"/>
        <v>5606272</v>
      </c>
      <c r="D35" s="10">
        <f t="shared" si="5"/>
        <v>1636743</v>
      </c>
      <c r="E35" s="10"/>
      <c r="F35" s="24">
        <v>3472718</v>
      </c>
      <c r="G35" s="24">
        <v>958205</v>
      </c>
      <c r="H35" s="24"/>
      <c r="I35" s="24">
        <v>1444060</v>
      </c>
      <c r="J35" s="24">
        <v>471006</v>
      </c>
      <c r="K35" s="24"/>
      <c r="L35" s="24">
        <v>689494</v>
      </c>
      <c r="M35" s="24">
        <v>207532</v>
      </c>
      <c r="N35" s="24"/>
      <c r="O35" s="2"/>
      <c r="T35" s="30"/>
    </row>
    <row r="36" spans="1:32" ht="12.95" customHeight="1" x14ac:dyDescent="0.2">
      <c r="A36" s="34" t="s">
        <v>10</v>
      </c>
      <c r="B36" s="10">
        <f t="shared" si="4"/>
        <v>7937581</v>
      </c>
      <c r="C36" s="10">
        <f t="shared" si="5"/>
        <v>6201409</v>
      </c>
      <c r="D36" s="10">
        <f t="shared" si="5"/>
        <v>1736172</v>
      </c>
      <c r="E36" s="10"/>
      <c r="F36" s="24">
        <v>3909695</v>
      </c>
      <c r="G36" s="24">
        <v>1016989</v>
      </c>
      <c r="H36" s="24"/>
      <c r="I36" s="24">
        <v>1546656</v>
      </c>
      <c r="J36" s="24">
        <v>496948</v>
      </c>
      <c r="K36" s="24"/>
      <c r="L36" s="24">
        <v>745058</v>
      </c>
      <c r="M36" s="24">
        <v>222235</v>
      </c>
      <c r="N36" s="24"/>
      <c r="O36" s="2"/>
      <c r="T36" s="30"/>
    </row>
    <row r="37" spans="1:32" ht="12.95" customHeight="1" x14ac:dyDescent="0.2">
      <c r="A37" s="34" t="s">
        <v>11</v>
      </c>
      <c r="B37" s="10">
        <f t="shared" si="4"/>
        <v>7836894</v>
      </c>
      <c r="C37" s="10">
        <f t="shared" si="5"/>
        <v>6118447</v>
      </c>
      <c r="D37" s="10">
        <f t="shared" si="5"/>
        <v>1718447</v>
      </c>
      <c r="E37" s="10"/>
      <c r="F37" s="24">
        <v>3908285</v>
      </c>
      <c r="G37" s="24">
        <v>1013113</v>
      </c>
      <c r="H37" s="24"/>
      <c r="I37" s="24">
        <v>1476926</v>
      </c>
      <c r="J37" s="24">
        <v>484656</v>
      </c>
      <c r="K37" s="24"/>
      <c r="L37" s="24">
        <v>733236</v>
      </c>
      <c r="M37" s="24">
        <v>220678</v>
      </c>
      <c r="N37" s="24"/>
      <c r="O37" s="2"/>
      <c r="T37" s="30"/>
    </row>
    <row r="38" spans="1:32" ht="12.95" customHeight="1" x14ac:dyDescent="0.2">
      <c r="A38" s="34" t="s">
        <v>12</v>
      </c>
      <c r="B38" s="10">
        <f t="shared" si="4"/>
        <v>8388004</v>
      </c>
      <c r="C38" s="10">
        <f t="shared" si="5"/>
        <v>6623138</v>
      </c>
      <c r="D38" s="10">
        <f t="shared" si="5"/>
        <v>1764866</v>
      </c>
      <c r="E38" s="10"/>
      <c r="F38" s="24">
        <v>4148719</v>
      </c>
      <c r="G38" s="24">
        <v>1032382</v>
      </c>
      <c r="H38" s="24"/>
      <c r="I38" s="24">
        <v>1679469</v>
      </c>
      <c r="J38" s="24">
        <v>502002</v>
      </c>
      <c r="K38" s="24"/>
      <c r="L38" s="24">
        <v>794950</v>
      </c>
      <c r="M38" s="24">
        <v>230482</v>
      </c>
      <c r="N38" s="24"/>
      <c r="O38" s="2"/>
      <c r="T38" s="30"/>
    </row>
    <row r="39" spans="1:32" ht="12.95" customHeight="1" x14ac:dyDescent="0.2">
      <c r="A39" s="34" t="s">
        <v>13</v>
      </c>
      <c r="B39" s="10">
        <f t="shared" si="4"/>
        <v>8667019</v>
      </c>
      <c r="C39" s="10">
        <f t="shared" si="5"/>
        <v>6882077</v>
      </c>
      <c r="D39" s="10">
        <f t="shared" si="5"/>
        <v>1784942</v>
      </c>
      <c r="E39" s="10"/>
      <c r="F39" s="24">
        <v>4304186</v>
      </c>
      <c r="G39" s="24">
        <v>1042515</v>
      </c>
      <c r="H39" s="24"/>
      <c r="I39" s="24">
        <v>1751989</v>
      </c>
      <c r="J39" s="24">
        <v>504621</v>
      </c>
      <c r="K39" s="24"/>
      <c r="L39" s="24">
        <v>825902</v>
      </c>
      <c r="M39" s="24">
        <v>237806</v>
      </c>
      <c r="N39" s="24"/>
      <c r="O39" s="2"/>
      <c r="T39" s="30"/>
    </row>
    <row r="40" spans="1:32" ht="12.95" customHeight="1" x14ac:dyDescent="0.2">
      <c r="A40" s="34" t="s">
        <v>14</v>
      </c>
      <c r="B40" s="10">
        <f t="shared" si="4"/>
        <v>8526542</v>
      </c>
      <c r="C40" s="10">
        <f t="shared" si="5"/>
        <v>6722713</v>
      </c>
      <c r="D40" s="10">
        <f t="shared" si="5"/>
        <v>1803829</v>
      </c>
      <c r="E40" s="10"/>
      <c r="F40" s="24">
        <v>4281959</v>
      </c>
      <c r="G40" s="24">
        <v>1055825</v>
      </c>
      <c r="H40" s="24"/>
      <c r="I40" s="24">
        <v>1659132</v>
      </c>
      <c r="J40" s="24">
        <v>512251</v>
      </c>
      <c r="K40" s="24"/>
      <c r="L40" s="24">
        <v>781622</v>
      </c>
      <c r="M40" s="24">
        <v>235753</v>
      </c>
      <c r="N40" s="24"/>
      <c r="O40" s="2"/>
      <c r="T40" s="30"/>
    </row>
    <row r="41" spans="1:32" ht="12.95" customHeight="1" x14ac:dyDescent="0.2">
      <c r="A41" s="34" t="s">
        <v>15</v>
      </c>
      <c r="B41" s="10">
        <f t="shared" si="4"/>
        <v>9017697</v>
      </c>
      <c r="C41" s="10">
        <f t="shared" si="5"/>
        <v>7187920</v>
      </c>
      <c r="D41" s="10">
        <f t="shared" si="5"/>
        <v>1829777</v>
      </c>
      <c r="E41" s="10"/>
      <c r="F41" s="24">
        <v>4492707</v>
      </c>
      <c r="G41" s="24">
        <v>1067537</v>
      </c>
      <c r="H41" s="24"/>
      <c r="I41" s="24">
        <v>1859606</v>
      </c>
      <c r="J41" s="24">
        <v>518484</v>
      </c>
      <c r="K41" s="24"/>
      <c r="L41" s="24">
        <v>835607</v>
      </c>
      <c r="M41" s="24">
        <v>243756</v>
      </c>
      <c r="N41" s="24"/>
      <c r="O41" s="2"/>
      <c r="T41" s="30"/>
    </row>
    <row r="42" spans="1:32" ht="12.95" customHeight="1" x14ac:dyDescent="0.2">
      <c r="A42" s="34" t="s">
        <v>16</v>
      </c>
      <c r="B42" s="10">
        <f t="shared" si="4"/>
        <v>8846659</v>
      </c>
      <c r="C42" s="10">
        <f t="shared" si="5"/>
        <v>7010945</v>
      </c>
      <c r="D42" s="10">
        <f t="shared" si="5"/>
        <v>1835714</v>
      </c>
      <c r="E42" s="10"/>
      <c r="F42" s="24">
        <v>4396095</v>
      </c>
      <c r="G42" s="24">
        <v>1077944</v>
      </c>
      <c r="H42" s="24"/>
      <c r="I42" s="24">
        <v>1806890</v>
      </c>
      <c r="J42" s="24">
        <v>517569</v>
      </c>
      <c r="K42" s="24"/>
      <c r="L42" s="24">
        <v>807960</v>
      </c>
      <c r="M42" s="24">
        <v>240201</v>
      </c>
      <c r="N42" s="24"/>
      <c r="O42" s="2"/>
      <c r="T42" s="30"/>
    </row>
    <row r="43" spans="1:32" ht="12.95" customHeight="1" x14ac:dyDescent="0.2">
      <c r="A43" s="34" t="s">
        <v>17</v>
      </c>
      <c r="B43" s="10">
        <f t="shared" si="4"/>
        <v>9646709</v>
      </c>
      <c r="C43" s="10">
        <f t="shared" si="5"/>
        <v>7742710</v>
      </c>
      <c r="D43" s="10">
        <f t="shared" si="5"/>
        <v>1903999</v>
      </c>
      <c r="E43" s="10"/>
      <c r="F43" s="24">
        <v>4785195</v>
      </c>
      <c r="G43" s="24">
        <v>1111903</v>
      </c>
      <c r="H43" s="24"/>
      <c r="I43" s="24">
        <v>2085166</v>
      </c>
      <c r="J43" s="24">
        <v>545087</v>
      </c>
      <c r="K43" s="24"/>
      <c r="L43" s="24">
        <v>872349</v>
      </c>
      <c r="M43" s="24">
        <v>247009</v>
      </c>
      <c r="N43" s="24"/>
      <c r="O43" s="2"/>
      <c r="T43" s="30"/>
    </row>
    <row r="44" spans="1:32" ht="1.5" customHeight="1" x14ac:dyDescent="0.2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8"/>
      <c r="O44" s="2"/>
    </row>
    <row r="45" spans="1:32" ht="10.15" customHeight="1" x14ac:dyDescent="0.2">
      <c r="A45" s="6" t="s">
        <v>24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"/>
    </row>
    <row r="46" spans="1:32" s="47" customFormat="1" ht="8.1" customHeight="1" x14ac:dyDescent="0.2">
      <c r="A46" s="48" t="s">
        <v>42</v>
      </c>
      <c r="B46" s="54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3"/>
      <c r="P46" s="23"/>
      <c r="Q46" s="23"/>
      <c r="R46" s="23"/>
      <c r="S46" s="23"/>
      <c r="T46" s="23"/>
      <c r="U46" s="23"/>
      <c r="V46" s="23"/>
      <c r="W46" s="23"/>
      <c r="X46" s="23"/>
      <c r="Y46" s="11"/>
      <c r="Z46" s="11"/>
      <c r="AA46" s="11"/>
      <c r="AB46" s="11"/>
      <c r="AC46" s="11"/>
      <c r="AD46" s="11"/>
      <c r="AE46" s="11"/>
      <c r="AF46" s="11"/>
    </row>
    <row r="47" spans="1:32" s="47" customFormat="1" ht="8.1" customHeight="1" x14ac:dyDescent="0.2">
      <c r="A47" s="48" t="s">
        <v>25</v>
      </c>
      <c r="B47" s="54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3"/>
      <c r="P47" s="23"/>
      <c r="Q47" s="23"/>
      <c r="R47" s="23"/>
      <c r="S47" s="23"/>
      <c r="T47" s="23"/>
      <c r="U47" s="23"/>
      <c r="V47" s="23"/>
      <c r="W47" s="23"/>
      <c r="X47" s="23"/>
      <c r="Y47" s="11"/>
      <c r="Z47" s="11"/>
      <c r="AA47" s="11"/>
      <c r="AB47" s="11"/>
      <c r="AC47" s="11"/>
      <c r="AD47" s="11"/>
      <c r="AE47" s="11"/>
      <c r="AF47" s="11"/>
    </row>
    <row r="48" spans="1:32" s="47" customFormat="1" ht="8.1" customHeight="1" x14ac:dyDescent="0.2">
      <c r="A48" s="48" t="s">
        <v>40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3"/>
      <c r="P48" s="23"/>
      <c r="Q48" s="23"/>
      <c r="R48" s="23"/>
      <c r="S48" s="23"/>
      <c r="T48" s="23"/>
      <c r="U48" s="23"/>
      <c r="V48" s="23"/>
      <c r="W48" s="23"/>
      <c r="X48" s="23"/>
      <c r="Y48" s="11"/>
      <c r="Z48" s="11"/>
      <c r="AA48" s="11"/>
      <c r="AB48" s="11"/>
      <c r="AC48" s="11"/>
      <c r="AD48" s="11"/>
      <c r="AE48" s="11"/>
      <c r="AF48" s="11"/>
    </row>
    <row r="49" spans="1:32" s="47" customFormat="1" ht="8.1" customHeight="1" x14ac:dyDescent="0.2">
      <c r="A49" s="48" t="s">
        <v>37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3"/>
      <c r="P49" s="23"/>
      <c r="Q49" s="23"/>
      <c r="R49" s="23"/>
      <c r="S49" s="23"/>
      <c r="T49" s="23"/>
      <c r="U49" s="23"/>
      <c r="V49" s="23"/>
      <c r="W49" s="23"/>
      <c r="X49" s="23"/>
      <c r="Y49" s="11"/>
      <c r="Z49" s="11"/>
      <c r="AA49" s="11"/>
      <c r="AB49" s="11"/>
      <c r="AC49" s="11"/>
      <c r="AD49" s="11"/>
      <c r="AE49" s="11"/>
      <c r="AF49" s="11"/>
    </row>
    <row r="50" spans="1:32" s="47" customFormat="1" ht="8.1" customHeight="1" x14ac:dyDescent="0.2">
      <c r="A50" s="48" t="s">
        <v>38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3"/>
      <c r="P50" s="23"/>
      <c r="Q50" s="23"/>
      <c r="R50" s="23"/>
      <c r="S50" s="23"/>
      <c r="T50" s="23"/>
      <c r="U50" s="23"/>
      <c r="V50" s="23"/>
      <c r="W50" s="23"/>
      <c r="X50" s="23"/>
      <c r="Y50" s="11"/>
      <c r="Z50" s="11"/>
      <c r="AA50" s="11"/>
      <c r="AB50" s="11"/>
      <c r="AC50" s="11"/>
      <c r="AD50" s="11"/>
      <c r="AE50" s="11"/>
      <c r="AF50" s="11"/>
    </row>
    <row r="51" spans="1:32" x14ac:dyDescent="0.2">
      <c r="A51" s="9" t="s">
        <v>39</v>
      </c>
    </row>
    <row r="52" spans="1:32" x14ac:dyDescent="0.2">
      <c r="A52" s="9"/>
    </row>
    <row r="53" spans="1:32" x14ac:dyDescent="0.2">
      <c r="A53" s="9"/>
    </row>
    <row r="54" spans="1:32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32" s="23" customFormat="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"/>
      <c r="Y55" s="11"/>
      <c r="Z55" s="11"/>
      <c r="AA55" s="11"/>
      <c r="AB55" s="11"/>
      <c r="AC55" s="11"/>
      <c r="AD55" s="11"/>
      <c r="AE55" s="11"/>
      <c r="AF55" s="11"/>
    </row>
    <row r="56" spans="1:32" s="23" customFormat="1" x14ac:dyDescent="0.2">
      <c r="A56" s="38"/>
      <c r="B56" s="38"/>
      <c r="C56" s="39"/>
      <c r="D56" s="39"/>
      <c r="E56" s="39"/>
      <c r="F56" s="39"/>
      <c r="G56" s="38"/>
      <c r="H56" s="38"/>
      <c r="I56" s="38"/>
      <c r="J56" s="38"/>
      <c r="K56" s="38"/>
      <c r="L56" s="38"/>
      <c r="M56" s="38"/>
      <c r="N56" s="38"/>
      <c r="O56" s="3"/>
      <c r="Y56" s="11"/>
      <c r="Z56" s="11"/>
      <c r="AA56" s="11"/>
      <c r="AB56" s="11"/>
      <c r="AC56" s="11"/>
      <c r="AD56" s="11"/>
      <c r="AE56" s="11"/>
      <c r="AF56" s="11"/>
    </row>
    <row r="57" spans="1:32" s="23" customFormat="1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"/>
      <c r="Y57" s="11"/>
      <c r="Z57" s="11"/>
      <c r="AA57" s="11"/>
      <c r="AB57" s="11"/>
      <c r="AC57" s="11"/>
      <c r="AD57" s="11"/>
      <c r="AE57" s="11"/>
      <c r="AF57" s="11"/>
    </row>
    <row r="58" spans="1:32" s="23" customFormat="1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"/>
      <c r="Y58" s="11"/>
      <c r="Z58" s="11"/>
      <c r="AA58" s="11"/>
      <c r="AB58" s="11"/>
      <c r="AC58" s="11"/>
      <c r="AD58" s="11"/>
      <c r="AE58" s="11"/>
      <c r="AF58" s="11"/>
    </row>
    <row r="59" spans="1:32" s="23" customFormat="1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"/>
      <c r="Y59" s="11"/>
      <c r="Z59" s="11"/>
      <c r="AA59" s="11"/>
      <c r="AB59" s="11"/>
      <c r="AC59" s="11"/>
      <c r="AD59" s="11"/>
      <c r="AE59" s="11"/>
      <c r="AF59" s="11"/>
    </row>
    <row r="60" spans="1:32" s="23" customFormat="1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"/>
      <c r="Y60" s="11"/>
      <c r="Z60" s="11"/>
      <c r="AA60" s="11"/>
      <c r="AB60" s="11"/>
      <c r="AC60" s="11"/>
      <c r="AD60" s="11"/>
      <c r="AE60" s="11"/>
      <c r="AF60" s="11"/>
    </row>
    <row r="61" spans="1:32" s="23" customForma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"/>
      <c r="Y61" s="11"/>
      <c r="Z61" s="11"/>
      <c r="AA61" s="11"/>
      <c r="AB61" s="11"/>
      <c r="AC61" s="11"/>
      <c r="AD61" s="11"/>
      <c r="AE61" s="11"/>
      <c r="AF61" s="11"/>
    </row>
    <row r="62" spans="1:32" s="23" customForma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"/>
      <c r="P62" s="57"/>
      <c r="Q62" s="57"/>
      <c r="R62" s="57"/>
      <c r="S62" s="57"/>
      <c r="T62" s="57"/>
      <c r="Y62" s="11"/>
      <c r="Z62" s="11"/>
      <c r="AA62" s="11"/>
      <c r="AB62" s="11"/>
      <c r="AC62" s="11"/>
      <c r="AD62" s="11"/>
      <c r="AE62" s="11"/>
      <c r="AF62" s="11"/>
    </row>
    <row r="63" spans="1:32" s="23" customFormat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"/>
      <c r="P63" s="57"/>
      <c r="Q63" s="57"/>
      <c r="R63" s="57"/>
      <c r="S63" s="57"/>
      <c r="T63" s="57"/>
      <c r="Y63" s="11"/>
      <c r="Z63" s="11"/>
      <c r="AA63" s="11"/>
      <c r="AB63" s="11"/>
      <c r="AC63" s="11"/>
      <c r="AD63" s="11"/>
      <c r="AE63" s="11"/>
      <c r="AF63" s="11"/>
    </row>
    <row r="64" spans="1:32" s="23" customForma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"/>
      <c r="P64" s="57"/>
      <c r="Q64" s="57"/>
      <c r="R64" s="57"/>
      <c r="S64" s="57"/>
      <c r="T64" s="57"/>
      <c r="Y64" s="11"/>
      <c r="Z64" s="11"/>
      <c r="AA64" s="11"/>
      <c r="AB64" s="11"/>
      <c r="AC64" s="11"/>
      <c r="AD64" s="11"/>
      <c r="AE64" s="11"/>
      <c r="AF64" s="11"/>
    </row>
    <row r="65" spans="1:32" s="23" customForma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"/>
      <c r="P65" s="57"/>
      <c r="Q65" s="57"/>
      <c r="R65" s="57"/>
      <c r="S65" s="57"/>
      <c r="T65" s="57"/>
      <c r="Y65" s="11"/>
      <c r="Z65" s="11"/>
      <c r="AA65" s="11"/>
      <c r="AB65" s="11"/>
      <c r="AC65" s="11"/>
      <c r="AD65" s="11"/>
      <c r="AE65" s="11"/>
      <c r="AF65" s="11"/>
    </row>
    <row r="66" spans="1:32" s="23" customForma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"/>
      <c r="P66" s="58"/>
      <c r="Q66" s="59" t="s">
        <v>20</v>
      </c>
      <c r="R66" s="59" t="s">
        <v>1</v>
      </c>
      <c r="S66" s="59" t="s">
        <v>2</v>
      </c>
      <c r="T66" s="57"/>
      <c r="Y66" s="11"/>
      <c r="Z66" s="11"/>
      <c r="AA66" s="11"/>
      <c r="AB66" s="11"/>
      <c r="AC66" s="11"/>
      <c r="AD66" s="11"/>
      <c r="AE66" s="11"/>
      <c r="AF66" s="11"/>
    </row>
    <row r="67" spans="1:32" s="23" customFormat="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"/>
      <c r="P67" s="60">
        <v>2007</v>
      </c>
      <c r="Q67" s="61">
        <f t="shared" ref="Q67:Q80" si="6">(F17+G17)/1000000</f>
        <v>29.872366</v>
      </c>
      <c r="R67" s="62">
        <f t="shared" ref="R67:R80" si="7">+(I17+J17)/1000000</f>
        <v>10.098959000000001</v>
      </c>
      <c r="S67" s="63">
        <f t="shared" ref="S67:S80" si="8">(L17+M17)/1000000</f>
        <v>5.0323589999999996</v>
      </c>
      <c r="T67" s="57"/>
      <c r="Y67" s="11"/>
      <c r="Z67" s="11"/>
      <c r="AA67" s="11"/>
      <c r="AB67" s="11"/>
      <c r="AC67" s="11"/>
      <c r="AD67" s="11"/>
      <c r="AE67" s="11"/>
      <c r="AF67" s="11"/>
    </row>
    <row r="68" spans="1:32" s="23" customFormat="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55"/>
      <c r="O68" s="56"/>
      <c r="P68" s="60">
        <v>2008</v>
      </c>
      <c r="Q68" s="61">
        <f t="shared" si="6"/>
        <v>35.673034999999999</v>
      </c>
      <c r="R68" s="62">
        <f t="shared" si="7"/>
        <v>11.772366999999999</v>
      </c>
      <c r="S68" s="63">
        <f t="shared" si="8"/>
        <v>5.664911</v>
      </c>
      <c r="T68" s="57"/>
      <c r="Y68" s="11"/>
      <c r="Z68" s="11"/>
      <c r="AA68" s="11"/>
      <c r="AB68" s="11"/>
      <c r="AC68" s="11"/>
      <c r="AD68" s="11"/>
      <c r="AE68" s="11"/>
      <c r="AF68" s="11"/>
    </row>
    <row r="69" spans="1:32" s="23" customFormat="1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55"/>
      <c r="O69" s="56"/>
      <c r="P69" s="60">
        <v>2009</v>
      </c>
      <c r="Q69" s="61">
        <f t="shared" si="6"/>
        <v>38.550947000000001</v>
      </c>
      <c r="R69" s="62">
        <f t="shared" si="7"/>
        <v>12.989520000000001</v>
      </c>
      <c r="S69" s="63">
        <f t="shared" si="8"/>
        <v>6.3842040000000004</v>
      </c>
      <c r="T69" s="57"/>
      <c r="Y69" s="11"/>
      <c r="Z69" s="11"/>
      <c r="AA69" s="11"/>
      <c r="AB69" s="11"/>
      <c r="AC69" s="11"/>
      <c r="AD69" s="11"/>
      <c r="AE69" s="11"/>
      <c r="AF69" s="11"/>
    </row>
    <row r="70" spans="1:32" s="23" customFormat="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55"/>
      <c r="O70" s="56"/>
      <c r="P70" s="60">
        <v>2010</v>
      </c>
      <c r="Q70" s="61">
        <f t="shared" si="6"/>
        <v>42.729308000000003</v>
      </c>
      <c r="R70" s="62">
        <f t="shared" si="7"/>
        <v>14.614713999999999</v>
      </c>
      <c r="S70" s="63">
        <f t="shared" si="8"/>
        <v>7.0424189999999998</v>
      </c>
      <c r="T70" s="57"/>
      <c r="Y70" s="11"/>
      <c r="Z70" s="11"/>
      <c r="AA70" s="11"/>
      <c r="AB70" s="11"/>
      <c r="AC70" s="11"/>
      <c r="AD70" s="11"/>
      <c r="AE70" s="11"/>
      <c r="AF70" s="11"/>
    </row>
    <row r="71" spans="1:32" s="23" customFormat="1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55"/>
      <c r="O71" s="56"/>
      <c r="P71" s="60">
        <v>2011</v>
      </c>
      <c r="Q71" s="61">
        <f t="shared" si="6"/>
        <v>44.249302</v>
      </c>
      <c r="R71" s="62">
        <f t="shared" si="7"/>
        <v>16.779506000000001</v>
      </c>
      <c r="S71" s="63">
        <f t="shared" si="8"/>
        <v>7.9588599999999996</v>
      </c>
      <c r="T71" s="57"/>
      <c r="Y71" s="11"/>
      <c r="Z71" s="11"/>
      <c r="AA71" s="11"/>
      <c r="AB71" s="11"/>
      <c r="AC71" s="11"/>
      <c r="AD71" s="11"/>
      <c r="AE71" s="11"/>
      <c r="AF71" s="11"/>
    </row>
    <row r="72" spans="1:32" s="23" customFormat="1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55"/>
      <c r="O72" s="56"/>
      <c r="P72" s="60">
        <v>2012</v>
      </c>
      <c r="Q72" s="61">
        <f t="shared" si="6"/>
        <v>49.064619</v>
      </c>
      <c r="R72" s="62">
        <f t="shared" si="7"/>
        <v>19.894871999999999</v>
      </c>
      <c r="S72" s="63">
        <f t="shared" si="8"/>
        <v>9.1056430000000006</v>
      </c>
      <c r="T72" s="57"/>
      <c r="Y72" s="11"/>
      <c r="Z72" s="11"/>
      <c r="AA72" s="11"/>
      <c r="AB72" s="11"/>
      <c r="AC72" s="11"/>
      <c r="AD72" s="11"/>
      <c r="AE72" s="11"/>
      <c r="AF72" s="11"/>
    </row>
    <row r="73" spans="1:32" s="23" customFormat="1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55"/>
      <c r="O73" s="56"/>
      <c r="P73" s="60">
        <v>2013</v>
      </c>
      <c r="Q73" s="61">
        <f t="shared" si="6"/>
        <v>50.482945000000001</v>
      </c>
      <c r="R73" s="62">
        <f t="shared" si="7"/>
        <v>22.517855999999998</v>
      </c>
      <c r="S73" s="63">
        <f t="shared" si="8"/>
        <v>9.7832980000000003</v>
      </c>
      <c r="T73" s="57"/>
      <c r="Y73" s="11"/>
      <c r="Z73" s="11"/>
      <c r="AA73" s="11"/>
      <c r="AB73" s="11"/>
      <c r="AC73" s="11"/>
      <c r="AD73" s="11"/>
      <c r="AE73" s="11"/>
      <c r="AF73" s="11"/>
    </row>
    <row r="74" spans="1:32" s="23" customFormat="1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55"/>
      <c r="O74" s="56"/>
      <c r="P74" s="60">
        <v>2014</v>
      </c>
      <c r="Q74" s="61">
        <f t="shared" si="6"/>
        <v>47.993026999999998</v>
      </c>
      <c r="R74" s="62">
        <f t="shared" si="7"/>
        <v>23.868245999999999</v>
      </c>
      <c r="S74" s="63">
        <f t="shared" si="8"/>
        <v>10.238388</v>
      </c>
      <c r="T74" s="57"/>
      <c r="Y74" s="11"/>
      <c r="Z74" s="11"/>
      <c r="AA74" s="11"/>
      <c r="AB74" s="11"/>
      <c r="AC74" s="11"/>
      <c r="AD74" s="11"/>
      <c r="AE74" s="11"/>
      <c r="AF74" s="11"/>
    </row>
    <row r="75" spans="1:32" s="23" customFormat="1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55"/>
      <c r="O75" s="56"/>
      <c r="P75" s="60">
        <v>2015</v>
      </c>
      <c r="Q75" s="61">
        <f t="shared" si="6"/>
        <v>49.671883000000001</v>
      </c>
      <c r="R75" s="62">
        <f t="shared" si="7"/>
        <v>25.552809</v>
      </c>
      <c r="S75" s="63">
        <f t="shared" si="8"/>
        <v>11.059775999999999</v>
      </c>
      <c r="T75" s="57"/>
      <c r="Y75" s="11"/>
      <c r="Z75" s="11"/>
      <c r="AA75" s="11"/>
      <c r="AB75" s="11"/>
      <c r="AC75" s="11"/>
      <c r="AD75" s="11"/>
      <c r="AE75" s="11"/>
      <c r="AF75" s="11"/>
    </row>
    <row r="76" spans="1:32" s="23" customFormat="1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55"/>
      <c r="O76" s="56"/>
      <c r="P76" s="60">
        <v>2016</v>
      </c>
      <c r="Q76" s="61">
        <f t="shared" si="6"/>
        <v>51.027813999999999</v>
      </c>
      <c r="R76" s="62">
        <f t="shared" si="7"/>
        <v>27.467310999999999</v>
      </c>
      <c r="S76" s="63">
        <f t="shared" si="8"/>
        <v>11.173368</v>
      </c>
      <c r="T76" s="57"/>
      <c r="Y76" s="11"/>
      <c r="Z76" s="11"/>
      <c r="AA76" s="11"/>
      <c r="AB76" s="11"/>
      <c r="AC76" s="11"/>
      <c r="AD76" s="11"/>
      <c r="AE76" s="11"/>
      <c r="AF76" s="11"/>
    </row>
    <row r="77" spans="1:32" s="23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5"/>
      <c r="O77" s="56"/>
      <c r="P77" s="60">
        <v>2017</v>
      </c>
      <c r="Q77" s="61">
        <f t="shared" si="6"/>
        <v>49.846272999999997</v>
      </c>
      <c r="R77" s="62">
        <f t="shared" si="7"/>
        <v>27.193556000000001</v>
      </c>
      <c r="S77" s="63">
        <f t="shared" si="8"/>
        <v>12.451715</v>
      </c>
      <c r="T77" s="57"/>
      <c r="Y77" s="11"/>
      <c r="Z77" s="11"/>
      <c r="AA77" s="11"/>
      <c r="AB77" s="11"/>
      <c r="AC77" s="11"/>
      <c r="AD77" s="11"/>
      <c r="AE77" s="11"/>
      <c r="AF77" s="11"/>
    </row>
    <row r="78" spans="1:32" s="23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55"/>
      <c r="O78" s="56"/>
      <c r="P78" s="60">
        <v>2018</v>
      </c>
      <c r="Q78" s="61">
        <f t="shared" si="6"/>
        <v>50.756601000000003</v>
      </c>
      <c r="R78" s="62">
        <f t="shared" si="7"/>
        <v>28.129524</v>
      </c>
      <c r="S78" s="63">
        <f t="shared" si="8"/>
        <v>12.634129</v>
      </c>
      <c r="T78" s="57"/>
      <c r="Y78" s="11"/>
      <c r="Z78" s="11"/>
      <c r="AA78" s="11"/>
      <c r="AB78" s="11"/>
      <c r="AC78" s="11"/>
      <c r="AD78" s="11"/>
      <c r="AE78" s="11"/>
      <c r="AF78" s="11"/>
    </row>
    <row r="79" spans="1:32" x14ac:dyDescent="0.2">
      <c r="N79" s="55"/>
      <c r="P79" s="60">
        <v>2019</v>
      </c>
      <c r="Q79" s="61">
        <f>(F29+G29)/1000000</f>
        <v>65.377314999999996</v>
      </c>
      <c r="R79" s="62">
        <f t="shared" si="7"/>
        <v>27.654816</v>
      </c>
      <c r="S79" s="63">
        <f t="shared" si="8"/>
        <v>12.543746000000001</v>
      </c>
      <c r="T79" s="57"/>
    </row>
    <row r="80" spans="1:32" x14ac:dyDescent="0.2">
      <c r="P80" s="60">
        <v>2020</v>
      </c>
      <c r="Q80" s="61">
        <f t="shared" si="6"/>
        <v>53.341076999999999</v>
      </c>
      <c r="R80" s="62">
        <f t="shared" si="7"/>
        <v>19.410485999999999</v>
      </c>
      <c r="S80" s="63">
        <f t="shared" si="8"/>
        <v>8.6192689999999992</v>
      </c>
      <c r="T80" s="57"/>
    </row>
    <row r="81" spans="1:32" x14ac:dyDescent="0.2">
      <c r="P81" s="60">
        <v>2021</v>
      </c>
      <c r="Q81" s="61">
        <f t="shared" ref="Q81" si="9">(F31+G31)/1000000</f>
        <v>60.301383999999999</v>
      </c>
      <c r="R81" s="62">
        <f t="shared" ref="R81" si="10">+(I31+J31)/1000000</f>
        <v>25.935026000000001</v>
      </c>
      <c r="S81" s="63">
        <f t="shared" ref="S81" si="11">(L31+M31)/1000000</f>
        <v>11.862621000000001</v>
      </c>
      <c r="T81" s="57"/>
    </row>
    <row r="82" spans="1:32" x14ac:dyDescent="0.2">
      <c r="P82" s="57"/>
      <c r="Q82" s="57"/>
      <c r="R82" s="57"/>
      <c r="S82" s="57"/>
      <c r="T82" s="57"/>
    </row>
    <row r="83" spans="1:32" x14ac:dyDescent="0.2">
      <c r="P83" s="57"/>
      <c r="Q83" s="57"/>
      <c r="R83" s="57"/>
      <c r="S83" s="57"/>
      <c r="T83" s="57"/>
    </row>
    <row r="84" spans="1:32" s="23" customFormat="1" x14ac:dyDescent="0.2">
      <c r="A84" s="3" t="s">
        <v>29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57"/>
      <c r="Q84" s="57"/>
      <c r="R84" s="57"/>
      <c r="S84" s="57"/>
      <c r="T84" s="57"/>
      <c r="Y84" s="11"/>
      <c r="Z84" s="11"/>
      <c r="AA84" s="11"/>
      <c r="AB84" s="11"/>
      <c r="AC84" s="11"/>
      <c r="AD84" s="11"/>
      <c r="AE84" s="11"/>
      <c r="AF84" s="11"/>
    </row>
    <row r="85" spans="1:32" x14ac:dyDescent="0.2">
      <c r="P85" s="57"/>
      <c r="Q85" s="57"/>
      <c r="R85" s="57"/>
      <c r="S85" s="57"/>
      <c r="T85" s="57"/>
    </row>
  </sheetData>
  <mergeCells count="5">
    <mergeCell ref="A2:N2"/>
    <mergeCell ref="B5:D5"/>
    <mergeCell ref="L5:M5"/>
    <mergeCell ref="O5:P5"/>
    <mergeCell ref="Q5:R5"/>
  </mergeCells>
  <pageMargins left="1.3779527559055118" right="0.78740157480314965" top="1.3779527559055118" bottom="1.3779527559055118" header="0" footer="0"/>
  <pageSetup paperSize="9" scale="94" fitToWidth="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5"/>
  <sheetViews>
    <sheetView showGridLines="0" tabSelected="1" view="pageBreakPreview" zoomScale="175" zoomScaleNormal="175" zoomScaleSheetLayoutView="175" workbookViewId="0">
      <selection activeCell="C27" sqref="C27"/>
    </sheetView>
  </sheetViews>
  <sheetFormatPr baseColWidth="10" defaultColWidth="9.7109375" defaultRowHeight="9" x14ac:dyDescent="0.2"/>
  <cols>
    <col min="1" max="1" width="6.42578125" style="3" customWidth="1"/>
    <col min="2" max="4" width="7.5703125" style="3" customWidth="1"/>
    <col min="5" max="5" width="0.85546875" style="3" customWidth="1"/>
    <col min="6" max="7" width="7.5703125" style="3" customWidth="1"/>
    <col min="8" max="8" width="0.85546875" style="3" customWidth="1"/>
    <col min="9" max="10" width="7.5703125" style="3" customWidth="1"/>
    <col min="11" max="11" width="0.85546875" style="3" customWidth="1"/>
    <col min="12" max="13" width="7.5703125" style="3" customWidth="1"/>
    <col min="14" max="14" width="5.7109375" style="3" customWidth="1"/>
    <col min="15" max="15" width="8.7109375" style="3" customWidth="1"/>
    <col min="16" max="16" width="6.42578125" style="23" customWidth="1"/>
    <col min="17" max="17" width="7.85546875" style="23" customWidth="1"/>
    <col min="18" max="18" width="7.7109375" style="23" customWidth="1"/>
    <col min="19" max="19" width="7.28515625" style="23" customWidth="1"/>
    <col min="20" max="20" width="6.28515625" style="23" customWidth="1"/>
    <col min="21" max="21" width="6.42578125" style="23" customWidth="1"/>
    <col min="22" max="24" width="9.7109375" style="23"/>
    <col min="25" max="32" width="9.7109375" style="11"/>
    <col min="33" max="16384" width="9.7109375" style="3"/>
  </cols>
  <sheetData>
    <row r="1" spans="1:24" ht="12.95" customHeight="1" x14ac:dyDescent="0.2">
      <c r="A1" s="64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6"/>
      <c r="Q1" s="27"/>
      <c r="R1" s="27"/>
      <c r="S1" s="27"/>
      <c r="T1" s="27"/>
      <c r="U1" s="27"/>
      <c r="V1" s="27"/>
      <c r="W1" s="27"/>
      <c r="X1" s="27"/>
    </row>
    <row r="2" spans="1:24" ht="12.95" customHeight="1" x14ac:dyDescent="0.2">
      <c r="A2" s="66" t="s">
        <v>45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2"/>
      <c r="P2" s="26"/>
      <c r="Q2" s="27"/>
      <c r="R2" s="27"/>
      <c r="S2" s="27"/>
      <c r="T2" s="27"/>
      <c r="U2" s="27"/>
      <c r="V2" s="27"/>
      <c r="W2" s="27"/>
      <c r="X2" s="27"/>
    </row>
    <row r="3" spans="1:24" ht="12.95" customHeight="1" x14ac:dyDescent="0.2">
      <c r="A3" s="12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6"/>
      <c r="Q3" s="27"/>
      <c r="R3" s="27"/>
      <c r="S3" s="27"/>
      <c r="T3" s="27"/>
      <c r="U3" s="27"/>
      <c r="V3" s="27"/>
      <c r="W3" s="27"/>
      <c r="X3" s="27"/>
    </row>
    <row r="4" spans="1:24" ht="1.5" customHeight="1" x14ac:dyDescent="0.2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2"/>
      <c r="O4" s="2"/>
      <c r="P4" s="26"/>
      <c r="Q4" s="27"/>
      <c r="R4" s="27"/>
      <c r="S4" s="27"/>
      <c r="T4" s="27"/>
      <c r="U4" s="27"/>
      <c r="V4" s="27"/>
      <c r="W4" s="27"/>
      <c r="X4" s="27"/>
    </row>
    <row r="5" spans="1:24" ht="12.95" customHeight="1" x14ac:dyDescent="0.15">
      <c r="A5" s="31" t="s">
        <v>0</v>
      </c>
      <c r="B5" s="65" t="s">
        <v>19</v>
      </c>
      <c r="C5" s="65"/>
      <c r="D5" s="65"/>
      <c r="E5" s="15"/>
      <c r="F5" s="18" t="s">
        <v>32</v>
      </c>
      <c r="G5" s="19"/>
      <c r="H5" s="4"/>
      <c r="I5" s="18" t="s">
        <v>33</v>
      </c>
      <c r="J5" s="18"/>
      <c r="K5" s="16"/>
      <c r="L5" s="65" t="s">
        <v>34</v>
      </c>
      <c r="M5" s="65"/>
      <c r="N5" s="15"/>
      <c r="O5" s="67" t="s">
        <v>35</v>
      </c>
      <c r="P5" s="67"/>
      <c r="Q5" s="67" t="s">
        <v>36</v>
      </c>
      <c r="R5" s="67"/>
      <c r="S5" s="27"/>
      <c r="T5" s="27"/>
      <c r="U5" s="27"/>
      <c r="V5" s="27"/>
      <c r="W5" s="27"/>
      <c r="X5" s="27"/>
    </row>
    <row r="6" spans="1:24" ht="12.95" customHeight="1" x14ac:dyDescent="0.2">
      <c r="A6" s="32" t="s">
        <v>3</v>
      </c>
      <c r="B6" s="20" t="s">
        <v>23</v>
      </c>
      <c r="C6" s="20" t="s">
        <v>4</v>
      </c>
      <c r="D6" s="20" t="s">
        <v>5</v>
      </c>
      <c r="E6" s="20"/>
      <c r="F6" s="22" t="s">
        <v>4</v>
      </c>
      <c r="G6" s="22" t="s">
        <v>5</v>
      </c>
      <c r="H6" s="17"/>
      <c r="I6" s="20" t="s">
        <v>4</v>
      </c>
      <c r="J6" s="20" t="s">
        <v>5</v>
      </c>
      <c r="K6" s="21"/>
      <c r="L6" s="20" t="s">
        <v>4</v>
      </c>
      <c r="M6" s="20" t="s">
        <v>5</v>
      </c>
      <c r="N6" s="5"/>
      <c r="O6" s="2"/>
      <c r="P6" s="26"/>
      <c r="Q6" s="27"/>
      <c r="R6" s="27"/>
      <c r="S6" s="27"/>
      <c r="T6" s="27"/>
      <c r="U6" s="27"/>
      <c r="V6" s="27"/>
      <c r="W6" s="27"/>
      <c r="X6" s="27"/>
    </row>
    <row r="7" spans="1:24" ht="3.75" customHeight="1" x14ac:dyDescent="0.2">
      <c r="A7" s="33"/>
      <c r="B7" s="13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6"/>
      <c r="P7" s="26"/>
      <c r="Q7" s="27"/>
      <c r="R7" s="27"/>
      <c r="S7" s="27"/>
      <c r="T7" s="27"/>
      <c r="U7" s="27"/>
      <c r="V7" s="27"/>
      <c r="W7" s="27"/>
      <c r="X7" s="27"/>
    </row>
    <row r="8" spans="1:24" ht="12.75" hidden="1" customHeight="1" x14ac:dyDescent="0.2">
      <c r="A8" s="34">
        <v>1998</v>
      </c>
      <c r="B8" s="10">
        <v>28620985</v>
      </c>
      <c r="C8" s="10">
        <v>25681567</v>
      </c>
      <c r="D8" s="10">
        <v>2939418</v>
      </c>
      <c r="E8" s="10"/>
      <c r="F8" s="10">
        <v>16618177</v>
      </c>
      <c r="G8" s="10">
        <v>1864472</v>
      </c>
      <c r="H8" s="10"/>
      <c r="I8" s="10">
        <v>5859922</v>
      </c>
      <c r="J8" s="10">
        <v>1074946</v>
      </c>
      <c r="K8" s="10"/>
      <c r="L8" s="10">
        <v>3203468</v>
      </c>
      <c r="M8" s="10" t="s">
        <v>21</v>
      </c>
      <c r="N8" s="10"/>
      <c r="O8" s="26"/>
      <c r="P8" s="26"/>
      <c r="Q8" s="27"/>
      <c r="R8" s="27"/>
      <c r="S8" s="27"/>
      <c r="T8" s="27"/>
      <c r="U8" s="27"/>
      <c r="V8" s="27"/>
      <c r="W8" s="27"/>
      <c r="X8" s="27"/>
    </row>
    <row r="9" spans="1:24" ht="12.75" hidden="1" customHeight="1" x14ac:dyDescent="0.2">
      <c r="A9" s="34">
        <v>1999</v>
      </c>
      <c r="B9" s="10">
        <v>30071899</v>
      </c>
      <c r="C9" s="10">
        <v>26820688</v>
      </c>
      <c r="D9" s="10">
        <v>3251211</v>
      </c>
      <c r="E9" s="10"/>
      <c r="F9" s="10">
        <v>17048048</v>
      </c>
      <c r="G9" s="10">
        <v>1999472</v>
      </c>
      <c r="H9" s="10"/>
      <c r="I9" s="10">
        <v>6338715</v>
      </c>
      <c r="J9" s="10">
        <v>1251739</v>
      </c>
      <c r="K9" s="10"/>
      <c r="L9" s="10">
        <v>3433925</v>
      </c>
      <c r="M9" s="10" t="s">
        <v>21</v>
      </c>
      <c r="N9" s="10"/>
      <c r="O9" s="26"/>
      <c r="P9" s="26"/>
      <c r="Q9" s="27"/>
      <c r="R9" s="27"/>
      <c r="S9" s="27"/>
      <c r="T9" s="27"/>
      <c r="U9" s="27"/>
      <c r="V9" s="27"/>
      <c r="W9" s="27"/>
      <c r="X9" s="27"/>
    </row>
    <row r="10" spans="1:24" ht="12.75" hidden="1" customHeight="1" x14ac:dyDescent="0.2">
      <c r="A10" s="34">
        <v>2000</v>
      </c>
      <c r="B10" s="14">
        <v>30844475</v>
      </c>
      <c r="C10" s="10">
        <v>27585291</v>
      </c>
      <c r="D10" s="10">
        <v>3259184</v>
      </c>
      <c r="E10" s="10"/>
      <c r="F10" s="1">
        <v>17427215</v>
      </c>
      <c r="G10" s="1">
        <v>2026323</v>
      </c>
      <c r="H10" s="1"/>
      <c r="I10" s="1">
        <v>6536456</v>
      </c>
      <c r="J10" s="1">
        <v>1232861</v>
      </c>
      <c r="K10" s="1"/>
      <c r="L10" s="1">
        <v>3621620</v>
      </c>
      <c r="M10" s="1" t="s">
        <v>21</v>
      </c>
      <c r="N10" s="1"/>
      <c r="O10" s="26"/>
      <c r="P10" s="26"/>
      <c r="Q10" s="28"/>
      <c r="R10" s="27"/>
      <c r="S10" s="27"/>
      <c r="T10" s="27"/>
      <c r="U10" s="27"/>
      <c r="V10" s="27"/>
      <c r="W10" s="27"/>
      <c r="X10" s="27"/>
    </row>
    <row r="11" spans="1:24" ht="12.75" hidden="1" customHeight="1" x14ac:dyDescent="0.2">
      <c r="A11" s="34">
        <v>2001</v>
      </c>
      <c r="B11" s="14">
        <v>32408444</v>
      </c>
      <c r="C11" s="10">
        <v>28987734</v>
      </c>
      <c r="D11" s="10">
        <v>3420710</v>
      </c>
      <c r="E11" s="10"/>
      <c r="F11" s="1">
        <v>18880441</v>
      </c>
      <c r="G11" s="1">
        <v>2245814</v>
      </c>
      <c r="H11" s="1"/>
      <c r="I11" s="1">
        <v>6320333</v>
      </c>
      <c r="J11" s="1">
        <v>1174896</v>
      </c>
      <c r="K11" s="1"/>
      <c r="L11" s="1">
        <v>3786960</v>
      </c>
      <c r="M11" s="1" t="s">
        <v>21</v>
      </c>
      <c r="N11" s="1"/>
      <c r="O11" s="26"/>
      <c r="P11" s="26"/>
      <c r="Q11" s="28"/>
      <c r="R11" s="27"/>
      <c r="S11" s="27"/>
      <c r="T11" s="27"/>
      <c r="U11" s="27"/>
      <c r="V11" s="27"/>
      <c r="W11" s="27"/>
      <c r="X11" s="27"/>
    </row>
    <row r="12" spans="1:24" ht="12.75" hidden="1" customHeight="1" x14ac:dyDescent="0.2">
      <c r="A12" s="34">
        <v>2002</v>
      </c>
      <c r="B12" s="14">
        <v>33372686</v>
      </c>
      <c r="C12" s="10">
        <v>29039197</v>
      </c>
      <c r="D12" s="10">
        <v>4333489</v>
      </c>
      <c r="E12" s="10"/>
      <c r="F12" s="1">
        <v>18860001</v>
      </c>
      <c r="G12" s="1">
        <v>2704019</v>
      </c>
      <c r="H12" s="1"/>
      <c r="I12" s="1">
        <v>6613263</v>
      </c>
      <c r="J12" s="1">
        <v>1213038</v>
      </c>
      <c r="K12" s="1"/>
      <c r="L12" s="1">
        <v>3565933</v>
      </c>
      <c r="M12" s="1">
        <v>416432</v>
      </c>
      <c r="N12" s="1"/>
      <c r="O12" s="26"/>
      <c r="P12" s="26"/>
      <c r="Q12" s="28"/>
      <c r="R12" s="27"/>
      <c r="S12" s="27"/>
      <c r="T12" s="27"/>
      <c r="U12" s="27"/>
      <c r="V12" s="27"/>
      <c r="W12" s="27"/>
      <c r="X12" s="27"/>
    </row>
    <row r="13" spans="1:24" ht="12.95" hidden="1" customHeight="1" x14ac:dyDescent="0.2">
      <c r="A13" s="34">
        <v>2003</v>
      </c>
      <c r="B13" s="10">
        <v>32992117</v>
      </c>
      <c r="C13" s="10">
        <v>28577150</v>
      </c>
      <c r="D13" s="10">
        <v>4414967</v>
      </c>
      <c r="E13" s="10"/>
      <c r="F13" s="1">
        <v>18227745</v>
      </c>
      <c r="G13" s="1">
        <v>2738916</v>
      </c>
      <c r="H13" s="1">
        <v>0</v>
      </c>
      <c r="I13" s="1">
        <v>6739122</v>
      </c>
      <c r="J13" s="1">
        <v>1245760</v>
      </c>
      <c r="K13" s="1">
        <v>0</v>
      </c>
      <c r="L13" s="1">
        <v>3610283</v>
      </c>
      <c r="M13" s="1">
        <v>430291</v>
      </c>
      <c r="N13" s="1"/>
      <c r="O13" s="23"/>
      <c r="P13" s="28"/>
      <c r="Q13" s="28"/>
      <c r="R13" s="29"/>
      <c r="S13" s="29"/>
      <c r="T13" s="30"/>
      <c r="U13" s="29"/>
    </row>
    <row r="14" spans="1:24" ht="12.95" hidden="1" customHeight="1" x14ac:dyDescent="0.2">
      <c r="A14" s="34">
        <v>2004</v>
      </c>
      <c r="B14" s="10">
        <v>34277570</v>
      </c>
      <c r="C14" s="24">
        <v>29452853</v>
      </c>
      <c r="D14" s="10">
        <v>4824717</v>
      </c>
      <c r="E14" s="10"/>
      <c r="F14" s="24">
        <v>18853516</v>
      </c>
      <c r="G14" s="24">
        <v>3004307</v>
      </c>
      <c r="H14" s="24"/>
      <c r="I14" s="24">
        <v>7017020</v>
      </c>
      <c r="J14" s="24">
        <v>1400850</v>
      </c>
      <c r="K14" s="24"/>
      <c r="L14" s="24">
        <v>3582317</v>
      </c>
      <c r="M14" s="24">
        <v>419560</v>
      </c>
      <c r="N14" s="24"/>
      <c r="O14" s="23"/>
      <c r="P14" s="28"/>
      <c r="Q14" s="28"/>
      <c r="R14" s="29"/>
      <c r="S14" s="29"/>
      <c r="T14" s="30"/>
      <c r="U14" s="29"/>
    </row>
    <row r="15" spans="1:24" ht="12.95" hidden="1" customHeight="1" x14ac:dyDescent="0.2">
      <c r="A15" s="34">
        <v>2005</v>
      </c>
      <c r="B15" s="10">
        <v>35930657</v>
      </c>
      <c r="C15" s="10">
        <v>30568239</v>
      </c>
      <c r="D15" s="10">
        <v>5362418</v>
      </c>
      <c r="E15" s="10"/>
      <c r="F15" s="24">
        <v>20047627</v>
      </c>
      <c r="G15" s="24">
        <v>3467747</v>
      </c>
      <c r="H15" s="24" t="s">
        <v>18</v>
      </c>
      <c r="I15" s="24">
        <v>6815745</v>
      </c>
      <c r="J15" s="24">
        <v>1446290</v>
      </c>
      <c r="K15" s="24" t="s">
        <v>18</v>
      </c>
      <c r="L15" s="24">
        <v>3704867</v>
      </c>
      <c r="M15" s="24">
        <v>448381</v>
      </c>
      <c r="N15" s="24"/>
      <c r="O15" s="45"/>
      <c r="P15" s="28"/>
      <c r="Q15" s="28"/>
      <c r="R15" s="29"/>
      <c r="S15" s="29"/>
      <c r="T15" s="30"/>
      <c r="U15" s="29"/>
    </row>
    <row r="16" spans="1:24" ht="12.95" hidden="1" customHeight="1" x14ac:dyDescent="0.2">
      <c r="A16" s="34">
        <v>2006</v>
      </c>
      <c r="B16" s="10">
        <v>39418146</v>
      </c>
      <c r="C16" s="10">
        <v>33202836</v>
      </c>
      <c r="D16" s="10">
        <v>6215310</v>
      </c>
      <c r="E16" s="10"/>
      <c r="F16" s="24">
        <v>21887186</v>
      </c>
      <c r="G16" s="24">
        <v>4101220</v>
      </c>
      <c r="H16" s="24" t="s">
        <v>18</v>
      </c>
      <c r="I16" s="24">
        <v>7261033</v>
      </c>
      <c r="J16" s="24">
        <v>1612178</v>
      </c>
      <c r="K16" s="24" t="s">
        <v>18</v>
      </c>
      <c r="L16" s="24">
        <v>4054617</v>
      </c>
      <c r="M16" s="24">
        <v>501912</v>
      </c>
      <c r="N16" s="24"/>
      <c r="S16" s="29"/>
      <c r="T16" s="30"/>
      <c r="U16" s="29"/>
      <c r="V16" s="43"/>
      <c r="W16" s="44"/>
    </row>
    <row r="17" spans="1:32" ht="12.95" hidden="1" customHeight="1" x14ac:dyDescent="0.2">
      <c r="A17" s="34">
        <v>2007</v>
      </c>
      <c r="B17" s="10">
        <v>45003684</v>
      </c>
      <c r="C17" s="10">
        <v>37693906</v>
      </c>
      <c r="D17" s="10">
        <v>7309778</v>
      </c>
      <c r="E17" s="10"/>
      <c r="F17" s="24">
        <v>24978373</v>
      </c>
      <c r="G17" s="24">
        <v>4893993</v>
      </c>
      <c r="H17" s="24" t="s">
        <v>18</v>
      </c>
      <c r="I17" s="24">
        <v>8243915</v>
      </c>
      <c r="J17" s="24">
        <v>1855044</v>
      </c>
      <c r="K17" s="24" t="s">
        <v>18</v>
      </c>
      <c r="L17" s="24">
        <v>4471618</v>
      </c>
      <c r="M17" s="24">
        <v>560741</v>
      </c>
      <c r="N17" s="24"/>
      <c r="T17" s="30"/>
      <c r="U17" s="29"/>
      <c r="V17" s="43"/>
      <c r="W17" s="44"/>
    </row>
    <row r="18" spans="1:32" ht="12.95" hidden="1" customHeight="1" x14ac:dyDescent="0.2">
      <c r="A18" s="34">
        <v>2008</v>
      </c>
      <c r="B18" s="10">
        <v>53110313</v>
      </c>
      <c r="C18" s="10">
        <v>44377190</v>
      </c>
      <c r="D18" s="10">
        <v>8733123</v>
      </c>
      <c r="E18" s="10"/>
      <c r="F18" s="24">
        <v>29787407</v>
      </c>
      <c r="G18" s="24">
        <v>5885628</v>
      </c>
      <c r="H18" s="24" t="s">
        <v>18</v>
      </c>
      <c r="I18" s="24">
        <v>9544292</v>
      </c>
      <c r="J18" s="24">
        <v>2228075</v>
      </c>
      <c r="K18" s="24" t="s">
        <v>18</v>
      </c>
      <c r="L18" s="24">
        <v>5045491</v>
      </c>
      <c r="M18" s="24">
        <v>619420</v>
      </c>
      <c r="N18" s="24"/>
      <c r="T18" s="30"/>
      <c r="U18" s="29"/>
      <c r="V18" s="43"/>
      <c r="W18" s="44"/>
    </row>
    <row r="19" spans="1:32" ht="12.95" hidden="1" customHeight="1" x14ac:dyDescent="0.2">
      <c r="A19" s="34">
        <v>2009</v>
      </c>
      <c r="B19" s="10">
        <v>57924671</v>
      </c>
      <c r="C19" s="10">
        <v>48853616</v>
      </c>
      <c r="D19" s="10">
        <v>9071055</v>
      </c>
      <c r="E19" s="10"/>
      <c r="F19" s="24">
        <v>32431144</v>
      </c>
      <c r="G19" s="24">
        <v>6119803</v>
      </c>
      <c r="H19" s="24" t="s">
        <v>18</v>
      </c>
      <c r="I19" s="24">
        <v>10698268</v>
      </c>
      <c r="J19" s="24">
        <v>2291252</v>
      </c>
      <c r="K19" s="24" t="s">
        <v>18</v>
      </c>
      <c r="L19" s="24">
        <v>5724204</v>
      </c>
      <c r="M19" s="24">
        <v>660000</v>
      </c>
      <c r="N19" s="24"/>
      <c r="T19" s="30"/>
      <c r="U19" s="29"/>
      <c r="V19" s="43"/>
      <c r="W19" s="44"/>
    </row>
    <row r="20" spans="1:32" ht="12.95" hidden="1" customHeight="1" x14ac:dyDescent="0.2">
      <c r="A20" s="34">
        <v>2010</v>
      </c>
      <c r="B20" s="10">
        <v>64386441</v>
      </c>
      <c r="C20" s="10">
        <v>53684700</v>
      </c>
      <c r="D20" s="10">
        <v>10701741</v>
      </c>
      <c r="E20" s="10"/>
      <c r="F20" s="24">
        <v>35449834</v>
      </c>
      <c r="G20" s="24">
        <v>7279474</v>
      </c>
      <c r="H20" s="24" t="s">
        <v>18</v>
      </c>
      <c r="I20" s="24">
        <v>11912795</v>
      </c>
      <c r="J20" s="24">
        <v>2701919</v>
      </c>
      <c r="K20" s="24" t="s">
        <v>22</v>
      </c>
      <c r="L20" s="24">
        <v>6322071</v>
      </c>
      <c r="M20" s="24">
        <v>720348</v>
      </c>
      <c r="N20" s="24"/>
      <c r="T20" s="30"/>
      <c r="U20" s="29"/>
      <c r="V20" s="43"/>
      <c r="W20" s="44"/>
    </row>
    <row r="21" spans="1:32" ht="12.95" hidden="1" customHeight="1" x14ac:dyDescent="0.2">
      <c r="A21" s="34">
        <v>2011</v>
      </c>
      <c r="B21" s="10">
        <v>68987.668000000005</v>
      </c>
      <c r="C21" s="10">
        <v>57055.970999999998</v>
      </c>
      <c r="D21" s="10">
        <v>11931.697</v>
      </c>
      <c r="E21" s="10"/>
      <c r="F21" s="24">
        <v>36199.563000000002</v>
      </c>
      <c r="G21" s="24">
        <v>8049.7389999999996</v>
      </c>
      <c r="H21" s="24"/>
      <c r="I21" s="24">
        <v>13646.361999999999</v>
      </c>
      <c r="J21" s="24">
        <v>3133.1439999999998</v>
      </c>
      <c r="K21" s="24"/>
      <c r="L21" s="24">
        <v>7210.0460000000003</v>
      </c>
      <c r="M21" s="24">
        <v>748.81399999999996</v>
      </c>
      <c r="N21" s="24"/>
      <c r="T21" s="30"/>
      <c r="U21" s="29"/>
      <c r="V21" s="43"/>
      <c r="W21" s="44"/>
    </row>
    <row r="22" spans="1:32" ht="12.95" hidden="1" customHeight="1" x14ac:dyDescent="0.2">
      <c r="A22" s="34">
        <v>2012</v>
      </c>
      <c r="B22" s="10">
        <v>78065.134000000005</v>
      </c>
      <c r="C22" s="10">
        <v>64154.021999999997</v>
      </c>
      <c r="D22" s="10">
        <v>13911.111999999999</v>
      </c>
      <c r="E22" s="10"/>
      <c r="F22" s="24">
        <v>39864.582999999999</v>
      </c>
      <c r="G22" s="24">
        <v>9200.0360000000001</v>
      </c>
      <c r="H22" s="24"/>
      <c r="I22" s="24">
        <v>16040.431</v>
      </c>
      <c r="J22" s="24">
        <v>3854.4409999999998</v>
      </c>
      <c r="K22" s="24"/>
      <c r="L22" s="24">
        <v>8249.0079999999998</v>
      </c>
      <c r="M22" s="24">
        <v>856.63499999999999</v>
      </c>
      <c r="N22" s="24"/>
      <c r="T22" s="30"/>
      <c r="U22" s="29"/>
      <c r="V22" s="43"/>
      <c r="W22" s="44"/>
    </row>
    <row r="23" spans="1:32" ht="12.95" hidden="1" customHeight="1" x14ac:dyDescent="0.2">
      <c r="A23" s="34">
        <v>2013</v>
      </c>
      <c r="B23" s="10">
        <v>82784.099000000002</v>
      </c>
      <c r="C23" s="10">
        <v>67243.240000000005</v>
      </c>
      <c r="D23" s="10">
        <v>15540.859</v>
      </c>
      <c r="E23" s="10"/>
      <c r="F23" s="10">
        <v>40509.500999999997</v>
      </c>
      <c r="G23" s="10">
        <v>9973.4439999999995</v>
      </c>
      <c r="H23" s="10"/>
      <c r="I23" s="10">
        <v>17869.846000000001</v>
      </c>
      <c r="J23" s="10">
        <v>4648.01</v>
      </c>
      <c r="K23" s="10"/>
      <c r="L23" s="10">
        <v>8863.893</v>
      </c>
      <c r="M23" s="10">
        <v>919.40499999999997</v>
      </c>
      <c r="N23" s="10"/>
      <c r="T23" s="30"/>
      <c r="U23" s="29"/>
      <c r="V23" s="43"/>
      <c r="W23" s="44"/>
    </row>
    <row r="24" spans="1:32" ht="12.95" hidden="1" customHeight="1" x14ac:dyDescent="0.2">
      <c r="A24" s="34">
        <v>2014</v>
      </c>
      <c r="B24" s="10">
        <v>82099.660999999993</v>
      </c>
      <c r="C24" s="10">
        <v>65223.56</v>
      </c>
      <c r="D24" s="10">
        <v>16876.100999999999</v>
      </c>
      <c r="E24" s="10">
        <v>0</v>
      </c>
      <c r="F24" s="10">
        <v>38199.749000000003</v>
      </c>
      <c r="G24" s="10">
        <v>9793.2780000000002</v>
      </c>
      <c r="H24" s="10">
        <v>0</v>
      </c>
      <c r="I24" s="10">
        <v>18701.403999999999</v>
      </c>
      <c r="J24" s="10">
        <v>5166.8419999999996</v>
      </c>
      <c r="K24" s="10">
        <v>0</v>
      </c>
      <c r="L24" s="10">
        <v>8322.4069999999992</v>
      </c>
      <c r="M24" s="10">
        <v>1915.981</v>
      </c>
      <c r="N24" s="10"/>
      <c r="T24" s="30"/>
      <c r="U24" s="29"/>
      <c r="V24" s="43"/>
      <c r="W24" s="44"/>
    </row>
    <row r="25" spans="1:32" s="42" customFormat="1" ht="12.95" hidden="1" customHeight="1" x14ac:dyDescent="0.2">
      <c r="A25" s="34">
        <v>2015</v>
      </c>
      <c r="B25" s="24">
        <v>86284.467999999993</v>
      </c>
      <c r="C25" s="24">
        <v>68853.832999999999</v>
      </c>
      <c r="D25" s="24">
        <v>17430.634999999998</v>
      </c>
      <c r="E25" s="24"/>
      <c r="F25" s="24">
        <v>39914.110999999997</v>
      </c>
      <c r="G25" s="24">
        <v>9757.7720000000008</v>
      </c>
      <c r="H25" s="24"/>
      <c r="I25" s="24">
        <v>20191.760999999999</v>
      </c>
      <c r="J25" s="24">
        <v>5361.0479999999998</v>
      </c>
      <c r="K25" s="24"/>
      <c r="L25" s="24">
        <v>8747.9609999999993</v>
      </c>
      <c r="M25" s="24">
        <v>2311.8150000000001</v>
      </c>
      <c r="N25" s="25"/>
      <c r="T25" s="30"/>
      <c r="U25" s="29"/>
      <c r="V25" s="43"/>
      <c r="W25" s="44"/>
      <c r="X25" s="27"/>
      <c r="Y25" s="41"/>
      <c r="Z25" s="41"/>
      <c r="AA25" s="41"/>
      <c r="AB25" s="41"/>
      <c r="AC25" s="41"/>
      <c r="AD25" s="41"/>
      <c r="AE25" s="41"/>
      <c r="AF25" s="41"/>
    </row>
    <row r="26" spans="1:32" s="42" customFormat="1" ht="12.95" hidden="1" customHeight="1" x14ac:dyDescent="0.2">
      <c r="A26" s="34">
        <v>2016</v>
      </c>
      <c r="B26" s="24">
        <v>89668.493000000002</v>
      </c>
      <c r="C26" s="24">
        <v>71771.354000000007</v>
      </c>
      <c r="D26" s="24">
        <v>17897.138999999999</v>
      </c>
      <c r="E26" s="24"/>
      <c r="F26" s="24">
        <v>41186.6</v>
      </c>
      <c r="G26" s="24">
        <v>9841.2139999999999</v>
      </c>
      <c r="H26" s="24"/>
      <c r="I26" s="24">
        <v>21815.151999999998</v>
      </c>
      <c r="J26" s="24">
        <v>5652.1589999999997</v>
      </c>
      <c r="K26" s="24"/>
      <c r="L26" s="24">
        <v>8769.6020000000008</v>
      </c>
      <c r="M26" s="24">
        <v>2403.7660000000001</v>
      </c>
      <c r="N26" s="25"/>
      <c r="T26" s="30"/>
      <c r="U26" s="29"/>
      <c r="V26" s="43"/>
      <c r="W26" s="44"/>
      <c r="X26" s="27"/>
      <c r="Y26" s="41"/>
      <c r="Z26" s="41"/>
      <c r="AA26" s="41"/>
      <c r="AB26" s="41"/>
      <c r="AC26" s="41"/>
      <c r="AD26" s="41"/>
      <c r="AE26" s="41"/>
      <c r="AF26" s="41"/>
    </row>
    <row r="27" spans="1:32" s="42" customFormat="1" ht="12.95" customHeight="1" x14ac:dyDescent="0.2">
      <c r="A27" s="34">
        <v>2017</v>
      </c>
      <c r="B27" s="24">
        <v>89491.543999999994</v>
      </c>
      <c r="C27" s="24">
        <v>70729.642999999996</v>
      </c>
      <c r="D27" s="24">
        <v>18761.901000000002</v>
      </c>
      <c r="E27" s="24"/>
      <c r="F27" s="24">
        <v>39675.277000000002</v>
      </c>
      <c r="G27" s="24">
        <v>10170.995999999999</v>
      </c>
      <c r="H27" s="24"/>
      <c r="I27" s="24">
        <v>21570.756000000001</v>
      </c>
      <c r="J27" s="24">
        <v>5622.8</v>
      </c>
      <c r="K27" s="24"/>
      <c r="L27" s="24">
        <v>9483.61</v>
      </c>
      <c r="M27" s="24">
        <v>2968.105</v>
      </c>
      <c r="N27" s="25"/>
      <c r="T27" s="30"/>
      <c r="U27" s="29"/>
      <c r="V27" s="43"/>
      <c r="W27" s="44"/>
      <c r="X27" s="27"/>
      <c r="Y27" s="41"/>
      <c r="Z27" s="41"/>
      <c r="AA27" s="41"/>
      <c r="AB27" s="41"/>
      <c r="AC27" s="41"/>
      <c r="AD27" s="41"/>
      <c r="AE27" s="41"/>
      <c r="AF27" s="41"/>
    </row>
    <row r="28" spans="1:32" s="42" customFormat="1" ht="12.95" customHeight="1" x14ac:dyDescent="0.2">
      <c r="A28" s="34">
        <v>2018</v>
      </c>
      <c r="B28" s="24">
        <v>91520.254000000001</v>
      </c>
      <c r="C28" s="24">
        <v>72238.205000000002</v>
      </c>
      <c r="D28" s="24">
        <v>19282.048999999999</v>
      </c>
      <c r="E28" s="24"/>
      <c r="F28" s="24">
        <v>40385.232000000004</v>
      </c>
      <c r="G28" s="24">
        <v>10371.369000000001</v>
      </c>
      <c r="H28" s="24"/>
      <c r="I28" s="24">
        <v>22194.965</v>
      </c>
      <c r="J28" s="24">
        <v>5934.5590000000002</v>
      </c>
      <c r="K28" s="24">
        <v>0</v>
      </c>
      <c r="L28" s="24">
        <v>9658.0079999999998</v>
      </c>
      <c r="M28" s="24">
        <v>2976.1210000000001</v>
      </c>
      <c r="N28" s="25"/>
      <c r="O28" s="51"/>
      <c r="T28" s="30"/>
      <c r="U28" s="29"/>
      <c r="V28" s="43"/>
      <c r="W28" s="44"/>
      <c r="X28" s="27"/>
      <c r="Y28" s="41"/>
      <c r="Z28" s="41"/>
      <c r="AA28" s="41"/>
      <c r="AB28" s="41"/>
      <c r="AC28" s="41"/>
      <c r="AD28" s="41"/>
      <c r="AE28" s="41"/>
      <c r="AF28" s="41"/>
    </row>
    <row r="29" spans="1:32" s="42" customFormat="1" ht="12.95" customHeight="1" x14ac:dyDescent="0.2">
      <c r="A29" s="34">
        <v>2019</v>
      </c>
      <c r="B29" s="24">
        <v>105575.87699999999</v>
      </c>
      <c r="C29" s="24">
        <v>84019.95</v>
      </c>
      <c r="D29" s="24">
        <v>21555.927</v>
      </c>
      <c r="E29" s="24"/>
      <c r="F29" s="24">
        <v>53055.788999999997</v>
      </c>
      <c r="G29" s="24">
        <v>12321.526</v>
      </c>
      <c r="H29" s="24"/>
      <c r="I29" s="24">
        <v>21382.469000000001</v>
      </c>
      <c r="J29" s="24">
        <v>6272.3469999999998</v>
      </c>
      <c r="K29" s="24"/>
      <c r="L29" s="24">
        <v>9581.6919999999991</v>
      </c>
      <c r="M29" s="24">
        <v>2962.0540000000001</v>
      </c>
      <c r="N29" s="25"/>
      <c r="O29" s="51"/>
      <c r="T29" s="30"/>
      <c r="U29" s="29"/>
      <c r="V29" s="43"/>
      <c r="W29" s="44"/>
      <c r="X29" s="27"/>
      <c r="Y29" s="41"/>
      <c r="Z29" s="41"/>
      <c r="AA29" s="41"/>
      <c r="AB29" s="41"/>
      <c r="AC29" s="41"/>
      <c r="AD29" s="41"/>
      <c r="AE29" s="41"/>
      <c r="AF29" s="41"/>
    </row>
    <row r="30" spans="1:32" s="42" customFormat="1" ht="12.95" customHeight="1" x14ac:dyDescent="0.2">
      <c r="A30" s="34">
        <v>2020</v>
      </c>
      <c r="B30" s="24">
        <v>81370.831999999995</v>
      </c>
      <c r="C30" s="24">
        <v>63998.796999999999</v>
      </c>
      <c r="D30" s="24">
        <v>17372.035</v>
      </c>
      <c r="E30" s="24"/>
      <c r="F30" s="24">
        <v>42553.082000000002</v>
      </c>
      <c r="G30" s="24">
        <v>10787.995000000001</v>
      </c>
      <c r="H30" s="24"/>
      <c r="I30" s="24">
        <v>14880.843999999999</v>
      </c>
      <c r="J30" s="24">
        <v>4529.6419999999998</v>
      </c>
      <c r="K30" s="24"/>
      <c r="L30" s="24">
        <v>6564.8710000000001</v>
      </c>
      <c r="M30" s="24">
        <v>2054.3980000000001</v>
      </c>
      <c r="N30" s="25"/>
      <c r="O30" s="51"/>
      <c r="T30" s="30"/>
      <c r="U30" s="29"/>
      <c r="V30" s="43"/>
      <c r="W30" s="44"/>
      <c r="X30" s="27"/>
      <c r="Y30" s="41"/>
      <c r="Z30" s="41"/>
      <c r="AA30" s="41"/>
      <c r="AB30" s="41"/>
      <c r="AC30" s="41"/>
      <c r="AD30" s="41"/>
      <c r="AE30" s="41"/>
      <c r="AF30" s="41"/>
    </row>
    <row r="31" spans="1:32" s="42" customFormat="1" ht="12.95" customHeight="1" x14ac:dyDescent="0.2">
      <c r="A31" s="40">
        <v>2021</v>
      </c>
      <c r="B31" s="25">
        <v>98099.031000000003</v>
      </c>
      <c r="C31" s="25">
        <v>77067.082999999999</v>
      </c>
      <c r="D31" s="25">
        <v>21031.948</v>
      </c>
      <c r="E31" s="25"/>
      <c r="F31" s="25">
        <v>47979.732000000004</v>
      </c>
      <c r="G31" s="25">
        <v>12321.652</v>
      </c>
      <c r="H31" s="25"/>
      <c r="I31" s="25">
        <v>19938.413</v>
      </c>
      <c r="J31" s="25">
        <v>5996.6130000000003</v>
      </c>
      <c r="K31" s="25"/>
      <c r="L31" s="25">
        <v>9148.9380000000001</v>
      </c>
      <c r="M31" s="25">
        <v>2713.683</v>
      </c>
      <c r="N31" s="25"/>
      <c r="O31" s="51"/>
      <c r="T31" s="30"/>
      <c r="U31" s="29"/>
      <c r="V31" s="43"/>
      <c r="W31" s="44"/>
      <c r="X31" s="27"/>
      <c r="Y31" s="41"/>
      <c r="Z31" s="41"/>
      <c r="AA31" s="41"/>
      <c r="AB31" s="41"/>
      <c r="AC31" s="41"/>
      <c r="AD31" s="41"/>
      <c r="AE31" s="41"/>
      <c r="AF31" s="41"/>
    </row>
    <row r="32" spans="1:32" ht="12.95" customHeight="1" x14ac:dyDescent="0.2">
      <c r="A32" s="34" t="s">
        <v>6</v>
      </c>
      <c r="B32" s="10">
        <v>8156.5870000000004</v>
      </c>
      <c r="C32" s="10">
        <v>6397.6440000000002</v>
      </c>
      <c r="D32" s="10">
        <v>1758.943</v>
      </c>
      <c r="E32" s="10"/>
      <c r="F32" s="24">
        <v>3869.482</v>
      </c>
      <c r="G32" s="24">
        <v>1027.3979999999999</v>
      </c>
      <c r="H32" s="24"/>
      <c r="I32" s="24">
        <v>1764.2070000000001</v>
      </c>
      <c r="J32" s="24">
        <v>504.678</v>
      </c>
      <c r="K32" s="24"/>
      <c r="L32" s="24">
        <v>763.95500000000004</v>
      </c>
      <c r="M32" s="24">
        <v>226.86699999999999</v>
      </c>
      <c r="N32" s="24"/>
      <c r="O32" s="2"/>
      <c r="T32" s="30"/>
    </row>
    <row r="33" spans="1:32" ht="12.95" customHeight="1" x14ac:dyDescent="0.2">
      <c r="A33" s="34" t="s">
        <v>7</v>
      </c>
      <c r="B33" s="10">
        <v>5790.4440000000004</v>
      </c>
      <c r="C33" s="10">
        <v>4278.3770000000004</v>
      </c>
      <c r="D33" s="10">
        <v>1512.067</v>
      </c>
      <c r="E33" s="10"/>
      <c r="F33" s="24">
        <v>2630.9760000000001</v>
      </c>
      <c r="G33" s="24">
        <v>889.63900000000001</v>
      </c>
      <c r="H33" s="24"/>
      <c r="I33" s="24">
        <v>1093.0440000000001</v>
      </c>
      <c r="J33" s="24">
        <v>437.55599999999998</v>
      </c>
      <c r="K33" s="24"/>
      <c r="L33" s="24">
        <v>554.35699999999997</v>
      </c>
      <c r="M33" s="24">
        <v>184.87200000000001</v>
      </c>
      <c r="N33" s="24"/>
      <c r="O33" s="2"/>
      <c r="T33" s="30"/>
    </row>
    <row r="34" spans="1:32" ht="12.95" customHeight="1" x14ac:dyDescent="0.2">
      <c r="A34" s="34" t="s">
        <v>8</v>
      </c>
      <c r="B34" s="10">
        <v>8041.88</v>
      </c>
      <c r="C34" s="10">
        <v>6295.4309999999996</v>
      </c>
      <c r="D34" s="10">
        <v>1746.4490000000001</v>
      </c>
      <c r="E34" s="10"/>
      <c r="F34" s="24">
        <v>3779.7150000000001</v>
      </c>
      <c r="G34" s="24">
        <v>1028.202</v>
      </c>
      <c r="H34" s="24"/>
      <c r="I34" s="24">
        <v>1771.268</v>
      </c>
      <c r="J34" s="24">
        <v>501.755</v>
      </c>
      <c r="K34" s="24"/>
      <c r="L34" s="24">
        <v>744.44799999999998</v>
      </c>
      <c r="M34" s="24">
        <v>216.49199999999999</v>
      </c>
      <c r="N34" s="24"/>
      <c r="O34" s="2"/>
      <c r="T34" s="30"/>
    </row>
    <row r="35" spans="1:32" ht="12.95" customHeight="1" x14ac:dyDescent="0.2">
      <c r="A35" s="34" t="s">
        <v>9</v>
      </c>
      <c r="B35" s="10">
        <v>7243.0150000000003</v>
      </c>
      <c r="C35" s="10">
        <v>5606.2719999999999</v>
      </c>
      <c r="D35" s="10">
        <v>1636.7429999999999</v>
      </c>
      <c r="E35" s="10"/>
      <c r="F35" s="24">
        <v>3472.7179999999998</v>
      </c>
      <c r="G35" s="24">
        <v>958.20500000000004</v>
      </c>
      <c r="H35" s="24"/>
      <c r="I35" s="24">
        <v>1444.06</v>
      </c>
      <c r="J35" s="24">
        <v>471.00599999999997</v>
      </c>
      <c r="K35" s="24"/>
      <c r="L35" s="24">
        <v>689.49400000000003</v>
      </c>
      <c r="M35" s="24">
        <v>207.53200000000001</v>
      </c>
      <c r="N35" s="24"/>
      <c r="O35" s="2"/>
      <c r="T35" s="30"/>
    </row>
    <row r="36" spans="1:32" ht="12.95" customHeight="1" x14ac:dyDescent="0.2">
      <c r="A36" s="34" t="s">
        <v>10</v>
      </c>
      <c r="B36" s="10">
        <v>7937.5810000000001</v>
      </c>
      <c r="C36" s="10">
        <v>6201.4089999999997</v>
      </c>
      <c r="D36" s="10">
        <v>1736.172</v>
      </c>
      <c r="E36" s="10"/>
      <c r="F36" s="24">
        <v>3909.6950000000002</v>
      </c>
      <c r="G36" s="24">
        <v>1016.989</v>
      </c>
      <c r="H36" s="24"/>
      <c r="I36" s="24">
        <v>1546.6559999999999</v>
      </c>
      <c r="J36" s="24">
        <v>496.94799999999998</v>
      </c>
      <c r="K36" s="24"/>
      <c r="L36" s="24">
        <v>745.05799999999999</v>
      </c>
      <c r="M36" s="24">
        <v>222.23500000000001</v>
      </c>
      <c r="N36" s="24"/>
      <c r="O36" s="2"/>
      <c r="T36" s="30"/>
    </row>
    <row r="37" spans="1:32" ht="12.95" customHeight="1" x14ac:dyDescent="0.2">
      <c r="A37" s="34" t="s">
        <v>11</v>
      </c>
      <c r="B37" s="10">
        <v>7836.8940000000002</v>
      </c>
      <c r="C37" s="10">
        <v>6118.4470000000001</v>
      </c>
      <c r="D37" s="10">
        <v>1718.4469999999999</v>
      </c>
      <c r="E37" s="10"/>
      <c r="F37" s="24">
        <v>3908.2849999999999</v>
      </c>
      <c r="G37" s="24">
        <v>1013.1130000000001</v>
      </c>
      <c r="H37" s="24"/>
      <c r="I37" s="24">
        <v>1476.9259999999999</v>
      </c>
      <c r="J37" s="24">
        <v>484.65600000000001</v>
      </c>
      <c r="K37" s="24"/>
      <c r="L37" s="24">
        <v>733.23599999999999</v>
      </c>
      <c r="M37" s="24">
        <v>220.678</v>
      </c>
      <c r="N37" s="24"/>
      <c r="O37" s="2"/>
      <c r="T37" s="30"/>
    </row>
    <row r="38" spans="1:32" ht="12.95" customHeight="1" x14ac:dyDescent="0.2">
      <c r="A38" s="34" t="s">
        <v>12</v>
      </c>
      <c r="B38" s="10">
        <v>8388.0040000000008</v>
      </c>
      <c r="C38" s="10">
        <v>6623.1379999999999</v>
      </c>
      <c r="D38" s="10">
        <v>1764.866</v>
      </c>
      <c r="E38" s="10"/>
      <c r="F38" s="24">
        <v>4148.7190000000001</v>
      </c>
      <c r="G38" s="24">
        <v>1032.3820000000001</v>
      </c>
      <c r="H38" s="24"/>
      <c r="I38" s="24">
        <v>1679.4690000000001</v>
      </c>
      <c r="J38" s="24">
        <v>502.00200000000001</v>
      </c>
      <c r="K38" s="24"/>
      <c r="L38" s="24">
        <v>794.95</v>
      </c>
      <c r="M38" s="24">
        <v>230.482</v>
      </c>
      <c r="N38" s="24"/>
      <c r="O38" s="2"/>
      <c r="T38" s="30"/>
    </row>
    <row r="39" spans="1:32" ht="12.95" customHeight="1" x14ac:dyDescent="0.2">
      <c r="A39" s="34" t="s">
        <v>13</v>
      </c>
      <c r="B39" s="10">
        <v>8667.0190000000002</v>
      </c>
      <c r="C39" s="10">
        <v>6882.0770000000002</v>
      </c>
      <c r="D39" s="10">
        <v>1784.942</v>
      </c>
      <c r="E39" s="10"/>
      <c r="F39" s="24">
        <v>4304.1859999999997</v>
      </c>
      <c r="G39" s="24">
        <v>1042.5150000000001</v>
      </c>
      <c r="H39" s="24"/>
      <c r="I39" s="24">
        <v>1751.989</v>
      </c>
      <c r="J39" s="24">
        <v>504.62099999999998</v>
      </c>
      <c r="K39" s="24"/>
      <c r="L39" s="24">
        <v>825.90200000000004</v>
      </c>
      <c r="M39" s="24">
        <v>237.80600000000001</v>
      </c>
      <c r="N39" s="24"/>
      <c r="O39" s="2"/>
      <c r="T39" s="30"/>
    </row>
    <row r="40" spans="1:32" ht="12.95" customHeight="1" x14ac:dyDescent="0.2">
      <c r="A40" s="34" t="s">
        <v>14</v>
      </c>
      <c r="B40" s="10">
        <v>8526.5419999999995</v>
      </c>
      <c r="C40" s="10">
        <v>6722.7129999999997</v>
      </c>
      <c r="D40" s="10">
        <v>1803.829</v>
      </c>
      <c r="E40" s="10"/>
      <c r="F40" s="24">
        <v>4281.9589999999998</v>
      </c>
      <c r="G40" s="24">
        <v>1055.825</v>
      </c>
      <c r="H40" s="24"/>
      <c r="I40" s="24">
        <v>1659.1320000000001</v>
      </c>
      <c r="J40" s="24">
        <v>512.25099999999998</v>
      </c>
      <c r="K40" s="24"/>
      <c r="L40" s="24">
        <v>781.62199999999996</v>
      </c>
      <c r="M40" s="24">
        <v>235.75299999999999</v>
      </c>
      <c r="N40" s="24"/>
      <c r="O40" s="2"/>
      <c r="T40" s="30"/>
    </row>
    <row r="41" spans="1:32" ht="12.95" customHeight="1" x14ac:dyDescent="0.2">
      <c r="A41" s="34" t="s">
        <v>15</v>
      </c>
      <c r="B41" s="10">
        <v>9017.6970000000001</v>
      </c>
      <c r="C41" s="10">
        <v>7187.92</v>
      </c>
      <c r="D41" s="10">
        <v>1829.777</v>
      </c>
      <c r="E41" s="10"/>
      <c r="F41" s="24">
        <v>4492.7070000000003</v>
      </c>
      <c r="G41" s="24">
        <v>1067.537</v>
      </c>
      <c r="H41" s="24"/>
      <c r="I41" s="24">
        <v>1859.606</v>
      </c>
      <c r="J41" s="24">
        <v>518.48400000000004</v>
      </c>
      <c r="K41" s="24"/>
      <c r="L41" s="24">
        <v>835.60699999999997</v>
      </c>
      <c r="M41" s="24">
        <v>243.756</v>
      </c>
      <c r="N41" s="24"/>
      <c r="O41" s="2"/>
      <c r="T41" s="30"/>
    </row>
    <row r="42" spans="1:32" ht="12.95" customHeight="1" x14ac:dyDescent="0.2">
      <c r="A42" s="34" t="s">
        <v>16</v>
      </c>
      <c r="B42" s="10">
        <v>8846.6589999999997</v>
      </c>
      <c r="C42" s="10">
        <v>7010.9449999999997</v>
      </c>
      <c r="D42" s="10">
        <v>1835.7139999999999</v>
      </c>
      <c r="E42" s="10"/>
      <c r="F42" s="24">
        <v>4396.0950000000003</v>
      </c>
      <c r="G42" s="24">
        <v>1077.944</v>
      </c>
      <c r="H42" s="24"/>
      <c r="I42" s="24">
        <v>1806.89</v>
      </c>
      <c r="J42" s="24">
        <v>517.56899999999996</v>
      </c>
      <c r="K42" s="24"/>
      <c r="L42" s="24">
        <v>807.96</v>
      </c>
      <c r="M42" s="24">
        <v>240.20099999999999</v>
      </c>
      <c r="N42" s="24"/>
      <c r="O42" s="2"/>
      <c r="T42" s="30"/>
    </row>
    <row r="43" spans="1:32" ht="12.95" customHeight="1" x14ac:dyDescent="0.2">
      <c r="A43" s="34" t="s">
        <v>17</v>
      </c>
      <c r="B43" s="10">
        <v>9646.7090000000007</v>
      </c>
      <c r="C43" s="10">
        <v>7742.71</v>
      </c>
      <c r="D43" s="10">
        <v>1903.999</v>
      </c>
      <c r="E43" s="10"/>
      <c r="F43" s="24">
        <v>4785.1949999999997</v>
      </c>
      <c r="G43" s="24">
        <v>1111.903</v>
      </c>
      <c r="H43" s="24"/>
      <c r="I43" s="24">
        <v>2085.1660000000002</v>
      </c>
      <c r="J43" s="24">
        <v>545.08699999999999</v>
      </c>
      <c r="K43" s="24"/>
      <c r="L43" s="24">
        <v>872.34900000000005</v>
      </c>
      <c r="M43" s="24">
        <v>247.00899999999999</v>
      </c>
      <c r="N43" s="24"/>
      <c r="O43" s="2"/>
      <c r="T43" s="30"/>
    </row>
    <row r="44" spans="1:32" ht="1.5" customHeight="1" x14ac:dyDescent="0.2">
      <c r="A44" s="35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8"/>
      <c r="O44" s="2"/>
    </row>
    <row r="45" spans="1:32" ht="10.15" customHeight="1" x14ac:dyDescent="0.2">
      <c r="A45" s="6" t="s">
        <v>24</v>
      </c>
      <c r="B45" s="7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"/>
    </row>
    <row r="46" spans="1:32" s="47" customFormat="1" ht="8.1" customHeight="1" x14ac:dyDescent="0.2">
      <c r="A46" s="48" t="s">
        <v>44</v>
      </c>
      <c r="B46" s="54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3"/>
      <c r="P46" s="23"/>
      <c r="Q46" s="23"/>
      <c r="R46" s="23"/>
      <c r="S46" s="23"/>
      <c r="T46" s="23"/>
      <c r="U46" s="23"/>
      <c r="V46" s="23"/>
      <c r="W46" s="23"/>
      <c r="X46" s="23"/>
      <c r="Y46" s="11"/>
      <c r="Z46" s="11"/>
      <c r="AA46" s="11"/>
      <c r="AB46" s="11"/>
      <c r="AC46" s="11"/>
      <c r="AD46" s="11"/>
      <c r="AE46" s="11"/>
      <c r="AF46" s="11"/>
    </row>
    <row r="47" spans="1:32" s="47" customFormat="1" ht="8.1" customHeight="1" x14ac:dyDescent="0.2">
      <c r="A47" s="48" t="s">
        <v>25</v>
      </c>
      <c r="B47" s="54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3"/>
      <c r="P47" s="23"/>
      <c r="Q47" s="23"/>
      <c r="R47" s="23"/>
      <c r="S47" s="23"/>
      <c r="T47" s="23"/>
      <c r="U47" s="23"/>
      <c r="V47" s="23"/>
      <c r="W47" s="23"/>
      <c r="X47" s="23"/>
      <c r="Y47" s="11"/>
      <c r="Z47" s="11"/>
      <c r="AA47" s="11"/>
      <c r="AB47" s="11"/>
      <c r="AC47" s="11"/>
      <c r="AD47" s="11"/>
      <c r="AE47" s="11"/>
      <c r="AF47" s="11"/>
    </row>
    <row r="48" spans="1:32" s="47" customFormat="1" ht="8.1" customHeight="1" x14ac:dyDescent="0.2">
      <c r="A48" s="48" t="s">
        <v>40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3"/>
      <c r="P48" s="23"/>
      <c r="Q48" s="23"/>
      <c r="R48" s="23"/>
      <c r="S48" s="23"/>
      <c r="T48" s="23"/>
      <c r="U48" s="23"/>
      <c r="V48" s="23"/>
      <c r="W48" s="23"/>
      <c r="X48" s="23"/>
      <c r="Y48" s="11"/>
      <c r="Z48" s="11"/>
      <c r="AA48" s="11"/>
      <c r="AB48" s="11"/>
      <c r="AC48" s="11"/>
      <c r="AD48" s="11"/>
      <c r="AE48" s="11"/>
      <c r="AF48" s="11"/>
    </row>
    <row r="49" spans="1:32" s="47" customFormat="1" ht="8.1" customHeight="1" x14ac:dyDescent="0.2">
      <c r="A49" s="48" t="s">
        <v>37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3"/>
      <c r="P49" s="23"/>
      <c r="Q49" s="23"/>
      <c r="R49" s="23"/>
      <c r="S49" s="23"/>
      <c r="T49" s="23"/>
      <c r="U49" s="23"/>
      <c r="V49" s="23"/>
      <c r="W49" s="23"/>
      <c r="X49" s="23"/>
      <c r="Y49" s="11"/>
      <c r="Z49" s="11"/>
      <c r="AA49" s="11"/>
      <c r="AB49" s="11"/>
      <c r="AC49" s="11"/>
      <c r="AD49" s="11"/>
      <c r="AE49" s="11"/>
      <c r="AF49" s="11"/>
    </row>
    <row r="50" spans="1:32" s="47" customFormat="1" ht="8.1" customHeight="1" x14ac:dyDescent="0.2">
      <c r="A50" s="48" t="s">
        <v>38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3"/>
      <c r="P50" s="23"/>
      <c r="Q50" s="23"/>
      <c r="R50" s="23"/>
      <c r="S50" s="23"/>
      <c r="T50" s="23"/>
      <c r="U50" s="23"/>
      <c r="V50" s="23"/>
      <c r="W50" s="23"/>
      <c r="X50" s="23"/>
      <c r="Y50" s="11"/>
      <c r="Z50" s="11"/>
      <c r="AA50" s="11"/>
      <c r="AB50" s="11"/>
      <c r="AC50" s="11"/>
      <c r="AD50" s="11"/>
      <c r="AE50" s="11"/>
      <c r="AF50" s="11"/>
    </row>
    <row r="51" spans="1:32" x14ac:dyDescent="0.2">
      <c r="A51" s="9" t="s">
        <v>39</v>
      </c>
    </row>
    <row r="52" spans="1:32" x14ac:dyDescent="0.2">
      <c r="A52" s="9"/>
    </row>
    <row r="53" spans="1:32" x14ac:dyDescent="0.2">
      <c r="A53" s="9"/>
    </row>
    <row r="54" spans="1:32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  <row r="55" spans="1:32" s="23" customFormat="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"/>
      <c r="Y55" s="11"/>
      <c r="Z55" s="11"/>
      <c r="AA55" s="11"/>
      <c r="AB55" s="11"/>
      <c r="AC55" s="11"/>
      <c r="AD55" s="11"/>
      <c r="AE55" s="11"/>
      <c r="AF55" s="11"/>
    </row>
    <row r="56" spans="1:32" s="23" customFormat="1" x14ac:dyDescent="0.2">
      <c r="A56" s="38"/>
      <c r="B56" s="38"/>
      <c r="C56" s="39"/>
      <c r="D56" s="39"/>
      <c r="E56" s="39"/>
      <c r="F56" s="39"/>
      <c r="G56" s="38"/>
      <c r="H56" s="38"/>
      <c r="I56" s="38"/>
      <c r="J56" s="38"/>
      <c r="K56" s="38"/>
      <c r="L56" s="38"/>
      <c r="M56" s="38"/>
      <c r="N56" s="38"/>
      <c r="O56" s="3"/>
      <c r="Y56" s="11"/>
      <c r="Z56" s="11"/>
      <c r="AA56" s="11"/>
      <c r="AB56" s="11"/>
      <c r="AC56" s="11"/>
      <c r="AD56" s="11"/>
      <c r="AE56" s="11"/>
      <c r="AF56" s="11"/>
    </row>
    <row r="57" spans="1:32" s="23" customFormat="1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"/>
      <c r="Y57" s="11"/>
      <c r="Z57" s="11"/>
      <c r="AA57" s="11"/>
      <c r="AB57" s="11"/>
      <c r="AC57" s="11"/>
      <c r="AD57" s="11"/>
      <c r="AE57" s="11"/>
      <c r="AF57" s="11"/>
    </row>
    <row r="58" spans="1:32" s="23" customFormat="1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"/>
      <c r="Y58" s="11"/>
      <c r="Z58" s="11"/>
      <c r="AA58" s="11"/>
      <c r="AB58" s="11"/>
      <c r="AC58" s="11"/>
      <c r="AD58" s="11"/>
      <c r="AE58" s="11"/>
      <c r="AF58" s="11"/>
    </row>
    <row r="59" spans="1:32" s="23" customFormat="1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"/>
      <c r="Y59" s="11"/>
      <c r="Z59" s="11"/>
      <c r="AA59" s="11"/>
      <c r="AB59" s="11"/>
      <c r="AC59" s="11"/>
      <c r="AD59" s="11"/>
      <c r="AE59" s="11"/>
      <c r="AF59" s="11"/>
    </row>
    <row r="60" spans="1:32" s="23" customFormat="1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"/>
      <c r="Y60" s="11"/>
      <c r="Z60" s="11"/>
      <c r="AA60" s="11"/>
      <c r="AB60" s="11"/>
      <c r="AC60" s="11"/>
      <c r="AD60" s="11"/>
      <c r="AE60" s="11"/>
      <c r="AF60" s="11"/>
    </row>
    <row r="61" spans="1:32" s="23" customForma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"/>
      <c r="Y61" s="11"/>
      <c r="Z61" s="11"/>
      <c r="AA61" s="11"/>
      <c r="AB61" s="11"/>
      <c r="AC61" s="11"/>
      <c r="AD61" s="11"/>
      <c r="AE61" s="11"/>
      <c r="AF61" s="11"/>
    </row>
    <row r="62" spans="1:32" s="23" customFormat="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"/>
      <c r="P62" s="57"/>
      <c r="Q62" s="57"/>
      <c r="R62" s="57"/>
      <c r="S62" s="57"/>
      <c r="T62" s="57"/>
      <c r="Y62" s="11"/>
      <c r="Z62" s="11"/>
      <c r="AA62" s="11"/>
      <c r="AB62" s="11"/>
      <c r="AC62" s="11"/>
      <c r="AD62" s="11"/>
      <c r="AE62" s="11"/>
      <c r="AF62" s="11"/>
    </row>
    <row r="63" spans="1:32" s="23" customFormat="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"/>
      <c r="P63" s="57"/>
      <c r="Q63" s="57"/>
      <c r="R63" s="57"/>
      <c r="S63" s="57"/>
      <c r="T63" s="57"/>
      <c r="Y63" s="11"/>
      <c r="Z63" s="11"/>
      <c r="AA63" s="11"/>
      <c r="AB63" s="11"/>
      <c r="AC63" s="11"/>
      <c r="AD63" s="11"/>
      <c r="AE63" s="11"/>
      <c r="AF63" s="11"/>
    </row>
    <row r="64" spans="1:32" s="23" customFormat="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"/>
      <c r="P64" s="57"/>
      <c r="Q64" s="57"/>
      <c r="R64" s="57"/>
      <c r="S64" s="57"/>
      <c r="T64" s="57"/>
      <c r="Y64" s="11"/>
      <c r="Z64" s="11"/>
      <c r="AA64" s="11"/>
      <c r="AB64" s="11"/>
      <c r="AC64" s="11"/>
      <c r="AD64" s="11"/>
      <c r="AE64" s="11"/>
      <c r="AF64" s="11"/>
    </row>
    <row r="65" spans="1:32" s="23" customFormat="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"/>
      <c r="P65" s="57"/>
      <c r="Q65" s="57"/>
      <c r="R65" s="57"/>
      <c r="S65" s="57"/>
      <c r="T65" s="57"/>
      <c r="Y65" s="11"/>
      <c r="Z65" s="11"/>
      <c r="AA65" s="11"/>
      <c r="AB65" s="11"/>
      <c r="AC65" s="11"/>
      <c r="AD65" s="11"/>
      <c r="AE65" s="11"/>
      <c r="AF65" s="11"/>
    </row>
    <row r="66" spans="1:32" s="23" customFormat="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"/>
      <c r="P66" s="58"/>
      <c r="Q66" s="59" t="s">
        <v>20</v>
      </c>
      <c r="R66" s="59" t="s">
        <v>1</v>
      </c>
      <c r="S66" s="59" t="s">
        <v>2</v>
      </c>
      <c r="T66" s="57"/>
      <c r="Y66" s="11"/>
      <c r="Z66" s="11"/>
      <c r="AA66" s="11"/>
      <c r="AB66" s="11"/>
      <c r="AC66" s="11"/>
      <c r="AD66" s="11"/>
      <c r="AE66" s="11"/>
      <c r="AF66" s="11"/>
    </row>
    <row r="67" spans="1:32" s="23" customFormat="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"/>
      <c r="P67" s="60">
        <v>2007</v>
      </c>
      <c r="Q67" s="61">
        <v>29.872366</v>
      </c>
      <c r="R67" s="62">
        <v>10.098959000000001</v>
      </c>
      <c r="S67" s="63">
        <v>5.0323589999999996</v>
      </c>
      <c r="T67" s="57"/>
      <c r="Y67" s="11"/>
      <c r="Z67" s="11"/>
      <c r="AA67" s="11"/>
      <c r="AB67" s="11"/>
      <c r="AC67" s="11"/>
      <c r="AD67" s="11"/>
      <c r="AE67" s="11"/>
      <c r="AF67" s="11"/>
    </row>
    <row r="68" spans="1:32" s="23" customFormat="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55"/>
      <c r="O68" s="56"/>
      <c r="P68" s="60">
        <v>2008</v>
      </c>
      <c r="Q68" s="61">
        <v>35.673034999999999</v>
      </c>
      <c r="R68" s="62">
        <v>11.772366999999999</v>
      </c>
      <c r="S68" s="63">
        <v>5.664911</v>
      </c>
      <c r="T68" s="57"/>
      <c r="Y68" s="11"/>
      <c r="Z68" s="11"/>
      <c r="AA68" s="11"/>
      <c r="AB68" s="11"/>
      <c r="AC68" s="11"/>
      <c r="AD68" s="11"/>
      <c r="AE68" s="11"/>
      <c r="AF68" s="11"/>
    </row>
    <row r="69" spans="1:32" s="23" customFormat="1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55"/>
      <c r="O69" s="56"/>
      <c r="P69" s="60">
        <v>2009</v>
      </c>
      <c r="Q69" s="61">
        <v>38.550947000000001</v>
      </c>
      <c r="R69" s="62">
        <v>12.989520000000001</v>
      </c>
      <c r="S69" s="63">
        <v>6.3842040000000004</v>
      </c>
      <c r="T69" s="57"/>
      <c r="Y69" s="11"/>
      <c r="Z69" s="11"/>
      <c r="AA69" s="11"/>
      <c r="AB69" s="11"/>
      <c r="AC69" s="11"/>
      <c r="AD69" s="11"/>
      <c r="AE69" s="11"/>
      <c r="AF69" s="11"/>
    </row>
    <row r="70" spans="1:32" s="23" customFormat="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55"/>
      <c r="O70" s="56"/>
      <c r="P70" s="60">
        <v>2010</v>
      </c>
      <c r="Q70" s="61">
        <v>42.729308000000003</v>
      </c>
      <c r="R70" s="62">
        <v>14.614713999999999</v>
      </c>
      <c r="S70" s="63">
        <v>7.0424189999999998</v>
      </c>
      <c r="T70" s="57"/>
      <c r="Y70" s="11"/>
      <c r="Z70" s="11"/>
      <c r="AA70" s="11"/>
      <c r="AB70" s="11"/>
      <c r="AC70" s="11"/>
      <c r="AD70" s="11"/>
      <c r="AE70" s="11"/>
      <c r="AF70" s="11"/>
    </row>
    <row r="71" spans="1:32" s="23" customFormat="1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55"/>
      <c r="O71" s="56"/>
      <c r="P71" s="60">
        <v>2011</v>
      </c>
      <c r="Q71" s="61">
        <v>44.249302</v>
      </c>
      <c r="R71" s="62">
        <v>16.779506000000001</v>
      </c>
      <c r="S71" s="63">
        <v>7.9588599999999996</v>
      </c>
      <c r="T71" s="57"/>
      <c r="Y71" s="11"/>
      <c r="Z71" s="11"/>
      <c r="AA71" s="11"/>
      <c r="AB71" s="11"/>
      <c r="AC71" s="11"/>
      <c r="AD71" s="11"/>
      <c r="AE71" s="11"/>
      <c r="AF71" s="11"/>
    </row>
    <row r="72" spans="1:32" s="23" customFormat="1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55"/>
      <c r="O72" s="56"/>
      <c r="P72" s="60">
        <v>2012</v>
      </c>
      <c r="Q72" s="61">
        <v>49.064619</v>
      </c>
      <c r="R72" s="62">
        <v>19.894871999999999</v>
      </c>
      <c r="S72" s="63">
        <v>9.1056430000000006</v>
      </c>
      <c r="T72" s="57"/>
      <c r="Y72" s="11"/>
      <c r="Z72" s="11"/>
      <c r="AA72" s="11"/>
      <c r="AB72" s="11"/>
      <c r="AC72" s="11"/>
      <c r="AD72" s="11"/>
      <c r="AE72" s="11"/>
      <c r="AF72" s="11"/>
    </row>
    <row r="73" spans="1:32" s="23" customFormat="1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55"/>
      <c r="O73" s="56"/>
      <c r="P73" s="60">
        <v>2013</v>
      </c>
      <c r="Q73" s="61">
        <v>50.482945000000001</v>
      </c>
      <c r="R73" s="62">
        <v>22.517855999999998</v>
      </c>
      <c r="S73" s="63">
        <v>9.7832980000000003</v>
      </c>
      <c r="T73" s="57"/>
      <c r="Y73" s="11"/>
      <c r="Z73" s="11"/>
      <c r="AA73" s="11"/>
      <c r="AB73" s="11"/>
      <c r="AC73" s="11"/>
      <c r="AD73" s="11"/>
      <c r="AE73" s="11"/>
      <c r="AF73" s="11"/>
    </row>
    <row r="74" spans="1:32" s="23" customFormat="1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55"/>
      <c r="O74" s="56"/>
      <c r="P74" s="60">
        <v>2014</v>
      </c>
      <c r="Q74" s="61">
        <v>47.993026999999998</v>
      </c>
      <c r="R74" s="62">
        <v>23.868245999999999</v>
      </c>
      <c r="S74" s="63">
        <v>10.238388</v>
      </c>
      <c r="T74" s="57"/>
      <c r="Y74" s="11"/>
      <c r="Z74" s="11"/>
      <c r="AA74" s="11"/>
      <c r="AB74" s="11"/>
      <c r="AC74" s="11"/>
      <c r="AD74" s="11"/>
      <c r="AE74" s="11"/>
      <c r="AF74" s="11"/>
    </row>
    <row r="75" spans="1:32" s="23" customFormat="1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55"/>
      <c r="O75" s="56"/>
      <c r="P75" s="60">
        <v>2015</v>
      </c>
      <c r="Q75" s="61">
        <v>49.671883000000001</v>
      </c>
      <c r="R75" s="62">
        <v>25.552809</v>
      </c>
      <c r="S75" s="63">
        <v>11.059775999999999</v>
      </c>
      <c r="T75" s="57"/>
      <c r="Y75" s="11"/>
      <c r="Z75" s="11"/>
      <c r="AA75" s="11"/>
      <c r="AB75" s="11"/>
      <c r="AC75" s="11"/>
      <c r="AD75" s="11"/>
      <c r="AE75" s="11"/>
      <c r="AF75" s="11"/>
    </row>
    <row r="76" spans="1:32" s="23" customFormat="1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55"/>
      <c r="O76" s="56"/>
      <c r="P76" s="60">
        <v>2016</v>
      </c>
      <c r="Q76" s="61">
        <v>51.027813999999999</v>
      </c>
      <c r="R76" s="62">
        <v>27.467310999999999</v>
      </c>
      <c r="S76" s="63">
        <v>11.173368</v>
      </c>
      <c r="T76" s="57"/>
      <c r="Y76" s="11"/>
      <c r="Z76" s="11"/>
      <c r="AA76" s="11"/>
      <c r="AB76" s="11"/>
      <c r="AC76" s="11"/>
      <c r="AD76" s="11"/>
      <c r="AE76" s="11"/>
      <c r="AF76" s="11"/>
    </row>
    <row r="77" spans="1:32" s="23" customForma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55"/>
      <c r="O77" s="56"/>
      <c r="P77" s="60">
        <v>2017</v>
      </c>
      <c r="Q77" s="61">
        <v>49.846272999999997</v>
      </c>
      <c r="R77" s="62">
        <v>27.193556000000001</v>
      </c>
      <c r="S77" s="63">
        <v>12.451715</v>
      </c>
      <c r="T77" s="57"/>
      <c r="Y77" s="11"/>
      <c r="Z77" s="11"/>
      <c r="AA77" s="11"/>
      <c r="AB77" s="11"/>
      <c r="AC77" s="11"/>
      <c r="AD77" s="11"/>
      <c r="AE77" s="11"/>
      <c r="AF77" s="11"/>
    </row>
    <row r="78" spans="1:32" s="23" customForma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55"/>
      <c r="O78" s="56"/>
      <c r="P78" s="60">
        <v>2018</v>
      </c>
      <c r="Q78" s="61">
        <v>50.756601000000003</v>
      </c>
      <c r="R78" s="62">
        <v>28.129524</v>
      </c>
      <c r="S78" s="63">
        <v>12.634129</v>
      </c>
      <c r="T78" s="57"/>
      <c r="Y78" s="11"/>
      <c r="Z78" s="11"/>
      <c r="AA78" s="11"/>
      <c r="AB78" s="11"/>
      <c r="AC78" s="11"/>
      <c r="AD78" s="11"/>
      <c r="AE78" s="11"/>
      <c r="AF78" s="11"/>
    </row>
    <row r="79" spans="1:32" x14ac:dyDescent="0.2">
      <c r="N79" s="55"/>
      <c r="P79" s="60">
        <v>2019</v>
      </c>
      <c r="Q79" s="61">
        <v>65.377314999999996</v>
      </c>
      <c r="R79" s="62">
        <v>27.654816</v>
      </c>
      <c r="S79" s="63">
        <v>12.543746000000001</v>
      </c>
      <c r="T79" s="57"/>
    </row>
    <row r="80" spans="1:32" x14ac:dyDescent="0.2">
      <c r="P80" s="60">
        <v>2020</v>
      </c>
      <c r="Q80" s="61">
        <v>53.341076999999999</v>
      </c>
      <c r="R80" s="62">
        <v>19.410485999999999</v>
      </c>
      <c r="S80" s="63">
        <v>8.6192689999999992</v>
      </c>
      <c r="T80" s="57"/>
    </row>
    <row r="81" spans="1:32" x14ac:dyDescent="0.2">
      <c r="P81" s="60">
        <v>2021</v>
      </c>
      <c r="Q81" s="61">
        <v>60.301383999999999</v>
      </c>
      <c r="R81" s="62">
        <v>25.935026000000001</v>
      </c>
      <c r="S81" s="63">
        <v>11.862621000000001</v>
      </c>
      <c r="T81" s="57"/>
    </row>
    <row r="82" spans="1:32" x14ac:dyDescent="0.2">
      <c r="P82" s="57"/>
      <c r="Q82" s="57"/>
      <c r="R82" s="57"/>
      <c r="S82" s="57"/>
      <c r="T82" s="57"/>
    </row>
    <row r="83" spans="1:32" x14ac:dyDescent="0.2">
      <c r="P83" s="57"/>
      <c r="Q83" s="57"/>
      <c r="R83" s="57"/>
      <c r="S83" s="57"/>
      <c r="T83" s="57"/>
    </row>
    <row r="84" spans="1:32" s="23" customFormat="1" x14ac:dyDescent="0.2">
      <c r="A84" s="3" t="s">
        <v>29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57"/>
      <c r="Q84" s="57"/>
      <c r="R84" s="57"/>
      <c r="S84" s="57"/>
      <c r="T84" s="57"/>
      <c r="Y84" s="11"/>
      <c r="Z84" s="11"/>
      <c r="AA84" s="11"/>
      <c r="AB84" s="11"/>
      <c r="AC84" s="11"/>
      <c r="AD84" s="11"/>
      <c r="AE84" s="11"/>
      <c r="AF84" s="11"/>
    </row>
    <row r="85" spans="1:32" x14ac:dyDescent="0.2">
      <c r="P85" s="57"/>
      <c r="Q85" s="57"/>
      <c r="R85" s="57"/>
      <c r="S85" s="57"/>
      <c r="T85" s="57"/>
    </row>
  </sheetData>
  <mergeCells count="5">
    <mergeCell ref="A2:N2"/>
    <mergeCell ref="B5:D5"/>
    <mergeCell ref="L5:M5"/>
    <mergeCell ref="O5:P5"/>
    <mergeCell ref="Q5:R5"/>
  </mergeCells>
  <pageMargins left="1.3779527559055118" right="0.78740157480314965" top="1.3779527559055118" bottom="1.3779527559055118" header="0" footer="0"/>
  <pageSetup paperSize="9" scale="94" fitToWidth="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20.36</vt:lpstr>
      <vt:lpstr>20.38</vt:lpstr>
      <vt:lpstr>20.38 -</vt:lpstr>
      <vt:lpstr>'20.36'!Área_de_impresión</vt:lpstr>
      <vt:lpstr>'20.38'!Área_de_impresión</vt:lpstr>
      <vt:lpstr>'20.38 -'!Área_de_impresión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Ruben Jacobi Zanabria</cp:lastModifiedBy>
  <cp:lastPrinted>2022-08-24T17:31:58Z</cp:lastPrinted>
  <dcterms:created xsi:type="dcterms:W3CDTF">2003-11-21T13:49:58Z</dcterms:created>
  <dcterms:modified xsi:type="dcterms:W3CDTF">2022-09-23T17:29:29Z</dcterms:modified>
</cp:coreProperties>
</file>