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.E.2025_cuadros-recopilados\Cap-18_CONSTRUCCIÓN\"/>
    </mc:Choice>
  </mc:AlternateContent>
  <xr:revisionPtr revIDLastSave="0" documentId="13_ncr:1_{ED195347-7AB8-4A99-85EA-45047A291D21}" xr6:coauthVersionLast="47" xr6:coauthVersionMax="47" xr10:uidLastSave="{00000000-0000-0000-0000-000000000000}"/>
  <bookViews>
    <workbookView xWindow="5610" yWindow="4185" windowWidth="21600" windowHeight="11295" xr2:uid="{00000000-000D-0000-FFFF-FFFF00000000}"/>
  </bookViews>
  <sheets>
    <sheet name="18.2" sheetId="1" r:id="rId1"/>
  </sheets>
  <definedNames>
    <definedName name="_xlnm.Print_Area" localSheetId="0">'18.2'!$A$245:$I$388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1" i="1" l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10" i="1"/>
  <c r="I309" i="1" l="1"/>
  <c r="H309" i="1"/>
  <c r="G309" i="1"/>
  <c r="F309" i="1"/>
  <c r="E309" i="1"/>
  <c r="D309" i="1"/>
  <c r="I251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I341" i="1"/>
  <c r="H341" i="1"/>
  <c r="G341" i="1"/>
  <c r="F341" i="1"/>
  <c r="E341" i="1"/>
  <c r="D341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H283" i="1"/>
  <c r="G283" i="1"/>
  <c r="F283" i="1"/>
  <c r="E283" i="1"/>
  <c r="D283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H251" i="1"/>
  <c r="G251" i="1"/>
  <c r="F251" i="1"/>
  <c r="E251" i="1"/>
  <c r="D251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I217" i="1"/>
  <c r="H217" i="1"/>
  <c r="G217" i="1"/>
  <c r="F217" i="1"/>
  <c r="E217" i="1"/>
  <c r="D217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I186" i="1"/>
  <c r="H186" i="1"/>
  <c r="G186" i="1"/>
  <c r="F186" i="1"/>
  <c r="E186" i="1"/>
  <c r="D186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I155" i="1"/>
  <c r="H155" i="1"/>
  <c r="G155" i="1"/>
  <c r="F155" i="1"/>
  <c r="E155" i="1"/>
  <c r="D155" i="1"/>
  <c r="C147" i="1"/>
  <c r="C146" i="1"/>
  <c r="C145" i="1"/>
  <c r="C144" i="1"/>
  <c r="C143" i="1"/>
  <c r="C142" i="1"/>
  <c r="C141" i="1"/>
  <c r="C140" i="1"/>
  <c r="C139" i="1"/>
  <c r="C138" i="1"/>
  <c r="D137" i="1"/>
  <c r="D123" i="1" s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H123" i="1"/>
  <c r="G123" i="1"/>
  <c r="F123" i="1"/>
  <c r="E123" i="1"/>
  <c r="C117" i="1"/>
  <c r="C116" i="1"/>
  <c r="C115" i="1"/>
  <c r="C114" i="1"/>
  <c r="C113" i="1"/>
  <c r="C112" i="1"/>
  <c r="C111" i="1"/>
  <c r="C110" i="1"/>
  <c r="C109" i="1"/>
  <c r="C108" i="1"/>
  <c r="D107" i="1"/>
  <c r="C107" i="1" s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I93" i="1"/>
  <c r="H93" i="1"/>
  <c r="G93" i="1"/>
  <c r="F93" i="1"/>
  <c r="E93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I64" i="1"/>
  <c r="H64" i="1"/>
  <c r="G64" i="1"/>
  <c r="F64" i="1"/>
  <c r="E64" i="1"/>
  <c r="D64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I36" i="1"/>
  <c r="H36" i="1"/>
  <c r="G36" i="1"/>
  <c r="F36" i="1"/>
  <c r="E36" i="1"/>
  <c r="D36" i="1"/>
  <c r="I5" i="1"/>
  <c r="H5" i="1"/>
  <c r="G5" i="1"/>
  <c r="F5" i="1"/>
  <c r="E5" i="1"/>
  <c r="D5" i="1"/>
  <c r="C5" i="1"/>
  <c r="C137" i="1" l="1"/>
  <c r="C309" i="1"/>
  <c r="C64" i="1"/>
  <c r="C283" i="1"/>
  <c r="C93" i="1"/>
  <c r="C186" i="1"/>
  <c r="C251" i="1"/>
  <c r="C217" i="1"/>
  <c r="C155" i="1"/>
  <c r="C36" i="1"/>
  <c r="C341" i="1"/>
  <c r="D395" i="1" s="1"/>
  <c r="C420" i="1" s="1"/>
  <c r="D93" i="1"/>
  <c r="C123" i="1"/>
  <c r="I123" i="1"/>
  <c r="C401" i="1" l="1"/>
  <c r="C402" i="1"/>
  <c r="C406" i="1"/>
  <c r="C403" i="1"/>
  <c r="C415" i="1"/>
  <c r="C413" i="1"/>
  <c r="C408" i="1"/>
  <c r="C399" i="1"/>
  <c r="C398" i="1"/>
  <c r="C410" i="1"/>
  <c r="C418" i="1"/>
  <c r="C409" i="1"/>
  <c r="C397" i="1"/>
  <c r="C411" i="1"/>
  <c r="C416" i="1"/>
  <c r="C407" i="1"/>
  <c r="C412" i="1"/>
  <c r="C419" i="1"/>
  <c r="C400" i="1"/>
  <c r="C417" i="1"/>
  <c r="C404" i="1"/>
  <c r="C414" i="1"/>
  <c r="C405" i="1"/>
</calcChain>
</file>

<file path=xl/sharedStrings.xml><?xml version="1.0" encoding="utf-8"?>
<sst xmlns="http://schemas.openxmlformats.org/spreadsheetml/2006/main" count="772" uniqueCount="56">
  <si>
    <t>18.2  VENTA LOCAL DE CEMENTO POR EMPRESA, SEGÚN DEPARTAMENTO, 2014-2017</t>
  </si>
  <si>
    <t xml:space="preserve">          (Toneladas)</t>
  </si>
  <si>
    <t>Departamento</t>
  </si>
  <si>
    <t>Total</t>
  </si>
  <si>
    <t>Unión Andina de Cementos</t>
  </si>
  <si>
    <t>Cementos Pacasmayo</t>
  </si>
  <si>
    <t>(*) Cuadro actualizado con información del 2023: UNACEM</t>
  </si>
  <si>
    <t>Cementos Selva</t>
  </si>
  <si>
    <t>Caliza Cemento Inca</t>
  </si>
  <si>
    <t>Otros 1/</t>
  </si>
  <si>
    <t>Amazonas</t>
  </si>
  <si>
    <t>-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</si>
  <si>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</si>
  <si>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</si>
  <si>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</si>
  <si>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</si>
  <si>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</si>
  <si>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</si>
  <si>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</si>
  <si>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</si>
  <si>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</si>
  <si>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</si>
  <si>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</si>
  <si>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</si>
  <si>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</si>
  <si>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</si>
  <si>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</si>
  <si>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</si>
  <si>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</si>
  <si>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</si>
  <si>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</si>
  <si>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</si>
  <si>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</si>
  <si>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</si>
  <si>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</si>
  <si>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Continúa…</t>
  </si>
  <si>
    <t>Yura</t>
  </si>
  <si>
    <t>18.2  VENTA LOCAL DE CEMENTO POR EMPRESA, SEGÚN DEPARTAMENTO, 2016-2019</t>
  </si>
  <si>
    <t xml:space="preserve">           (Toneladas)</t>
  </si>
  <si>
    <t>18.2  VENTA LOCAL DE CEMENTO POR EMPRESA, SEGÚN DEPARTAMENTO, 2017-2020</t>
  </si>
  <si>
    <t>Otros  1/</t>
  </si>
  <si>
    <t>18.2  VENTA LOCAL DE CEMENTO POR EMPRESA, SEGÚN DEPARTAMENTO, 2018-2021</t>
  </si>
  <si>
    <t>18.2  VENTA LOCAL DE CEMENTO POR EMPRESA, SEGÚN DEPARTAMENTO, 2019-2022</t>
  </si>
  <si>
    <t>18.2  VENTA LOCAL DE CEMENTO POR EMPRESA, SEGÚN DEPARTAMENTO, 2020-2023</t>
  </si>
  <si>
    <t>Lima 2/</t>
  </si>
  <si>
    <t>Conclusión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</si>
  <si>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No se dispone de información desagregada de la totalidad de empresas importadoras. Los totales pueden diferir por efecto de redondeo de cifras.</t>
    </r>
  </si>
  <si>
    <t>1/ Otras empresas productoras e importadoras de cemento.</t>
  </si>
  <si>
    <t>2/ Incluye la Provincia Constitucional del Callao.</t>
  </si>
  <si>
    <t>Dpto</t>
  </si>
  <si>
    <t>%</t>
  </si>
  <si>
    <t>Lima 1/</t>
  </si>
  <si>
    <t>2024 P/</t>
  </si>
  <si>
    <t>18.2  VENTA LOCAL DE CEMENTO POR EMPRESA, SEGÚN DEPARTAMENTO, 2021-2024</t>
  </si>
  <si>
    <t>A. CEMENTO, BARRAS DE CONSTRUCCIÓN Y OTROS MATERIALES DE 
     CONSTRUCCIÓN</t>
  </si>
  <si>
    <t>Fuente: Empresas productoras e importadoras de cemento.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</si>
</sst>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#\ ###\ ##0"/>
    <numFmt numFmtId="165" formatCode="_(* #,##0.00_);_(* \(#,##0.00\);_(* &quot;-&quot;??_);_(@_)"/>
    <numFmt numFmtId="166" formatCode="_-* #,##0.00\ _€_-;\-* #,##0.00\ _€_-;_-* &quot;-&quot;??\ _€_-;_-@_-"/>
    <numFmt numFmtId="167" formatCode="0.000"/>
    <numFmt numFmtId="168" formatCode="_-* #,##0\ _€_-;\-* #,##0\ _€_-;_-* &quot;-&quot;??\ _€_-;_-@_-"/>
    <numFmt numFmtId="169" formatCode="#.00000\ ###\ ##0"/>
    <numFmt numFmtId="170" formatCode="#.0000\ ###\ ##0"/>
    <numFmt numFmtId="171" formatCode="0.00000"/>
    <numFmt numFmtId="172" formatCode="0.0"/>
    <numFmt numFmtId="173" formatCode="0.000_)"/>
  </numFmts>
  <fonts count="25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8.5"/>
      <name val="Arial Narrow"/>
      <family val="2"/>
    </font>
    <font>
      <sz val="10"/>
      <name val="Arial"/>
      <family val="2"/>
    </font>
    <font>
      <i/>
      <sz val="9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7"/>
      <color theme="0"/>
      <name val="Arial Narrow"/>
      <family val="2"/>
    </font>
    <font>
      <sz val="7"/>
      <color theme="1"/>
      <name val="Arial Narrow"/>
      <family val="2"/>
    </font>
    <font>
      <b/>
      <i/>
      <sz val="9"/>
      <name val="Arial Narrow"/>
      <family val="2"/>
    </font>
    <font>
      <sz val="7"/>
      <color rgb="FF0070C0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1"/>
      <name val="Arial Narrow"/>
      <family val="2"/>
    </font>
    <font>
      <b/>
      <i/>
      <sz val="7"/>
      <name val="Arial Narrow"/>
      <family val="2"/>
    </font>
    <font>
      <sz val="7"/>
      <color rgb="FFFF0000"/>
      <name val="Arial Narrow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7"/>
      <color theme="0" tint="-4.9989318521683403E-2"/>
      <name val="Arial Narrow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7"/>
      <color theme="0" tint="-4.9989318521683403E-2"/>
      <name val="Arial"/>
      <family val="2"/>
    </font>
    <font>
      <sz val="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</cellStyleXfs>
  <cellXfs count="133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2" applyFont="1" applyAlignment="1">
      <alignment horizontal="left" vertical="center"/>
    </xf>
    <xf numFmtId="164" fontId="4" fillId="0" borderId="0" xfId="2" applyNumberFormat="1" applyFont="1" applyAlignment="1">
      <alignment vertical="center"/>
    </xf>
    <xf numFmtId="0" fontId="7" fillId="0" borderId="0" xfId="2" quotePrefix="1" applyFont="1" applyAlignment="1">
      <alignment horizontal="left" vertical="center"/>
    </xf>
    <xf numFmtId="0" fontId="6" fillId="0" borderId="0" xfId="2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8" fillId="0" borderId="3" xfId="1" applyFont="1" applyBorder="1" applyAlignment="1">
      <alignment horizontal="left" vertical="center"/>
    </xf>
    <xf numFmtId="164" fontId="8" fillId="0" borderId="0" xfId="3" applyNumberFormat="1" applyFont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164" fontId="5" fillId="0" borderId="0" xfId="3" applyNumberFormat="1" applyFont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164" fontId="5" fillId="0" borderId="5" xfId="3" applyNumberFormat="1" applyFont="1" applyBorder="1" applyAlignment="1">
      <alignment horizontal="right" vertical="center"/>
    </xf>
    <xf numFmtId="1" fontId="5" fillId="0" borderId="5" xfId="1" applyNumberFormat="1" applyFont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" fontId="5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166" fontId="10" fillId="0" borderId="0" xfId="4" applyNumberFormat="1" applyFont="1" applyFill="1" applyBorder="1" applyAlignment="1">
      <alignment horizontal="right" vertical="center" wrapText="1" shrinkToFit="1"/>
    </xf>
    <xf numFmtId="164" fontId="5" fillId="0" borderId="6" xfId="3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164" fontId="8" fillId="0" borderId="0" xfId="5" applyNumberFormat="1" applyFont="1" applyAlignment="1">
      <alignment horizontal="right"/>
    </xf>
    <xf numFmtId="0" fontId="5" fillId="0" borderId="0" xfId="1" applyFont="1"/>
    <xf numFmtId="167" fontId="5" fillId="0" borderId="0" xfId="1" applyNumberFormat="1" applyFont="1"/>
    <xf numFmtId="164" fontId="5" fillId="0" borderId="0" xfId="5" applyNumberFormat="1" applyFont="1" applyAlignment="1">
      <alignment horizontal="right" vertical="center"/>
    </xf>
    <xf numFmtId="168" fontId="10" fillId="0" borderId="0" xfId="4" applyNumberFormat="1" applyFont="1" applyFill="1" applyBorder="1" applyAlignment="1">
      <alignment horizontal="right" vertical="center" wrapText="1" shrinkToFit="1"/>
    </xf>
    <xf numFmtId="169" fontId="5" fillId="0" borderId="0" xfId="1" applyNumberFormat="1" applyFont="1" applyAlignment="1">
      <alignment vertical="center"/>
    </xf>
    <xf numFmtId="169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169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70" fontId="5" fillId="0" borderId="0" xfId="1" applyNumberFormat="1" applyFont="1" applyAlignment="1">
      <alignment vertical="center"/>
    </xf>
    <xf numFmtId="0" fontId="5" fillId="0" borderId="5" xfId="1" applyFont="1" applyBorder="1" applyAlignment="1">
      <alignment vertical="center"/>
    </xf>
    <xf numFmtId="164" fontId="5" fillId="0" borderId="6" xfId="5" applyNumberFormat="1" applyFont="1" applyBorder="1" applyAlignment="1">
      <alignment horizontal="right" vertical="center"/>
    </xf>
    <xf numFmtId="164" fontId="5" fillId="0" borderId="5" xfId="5" applyNumberFormat="1" applyFont="1" applyBorder="1" applyAlignment="1">
      <alignment horizontal="right" vertical="center"/>
    </xf>
    <xf numFmtId="166" fontId="10" fillId="0" borderId="5" xfId="4" applyNumberFormat="1" applyFont="1" applyFill="1" applyBorder="1" applyAlignment="1">
      <alignment horizontal="right" vertical="center" wrapText="1" shrinkToFit="1"/>
    </xf>
    <xf numFmtId="3" fontId="5" fillId="0" borderId="0" xfId="1" applyNumberFormat="1" applyFont="1" applyAlignment="1">
      <alignment horizontal="right" vertical="center"/>
    </xf>
    <xf numFmtId="1" fontId="5" fillId="0" borderId="0" xfId="1" applyNumberFormat="1" applyFont="1" applyAlignment="1">
      <alignment vertical="center"/>
    </xf>
    <xf numFmtId="164" fontId="8" fillId="0" borderId="0" xfId="5" applyNumberFormat="1" applyFont="1" applyAlignment="1">
      <alignment horizontal="right" vertical="center"/>
    </xf>
    <xf numFmtId="171" fontId="5" fillId="0" borderId="0" xfId="1" applyNumberFormat="1" applyFont="1" applyAlignment="1">
      <alignment vertical="center"/>
    </xf>
    <xf numFmtId="164" fontId="5" fillId="0" borderId="0" xfId="5" quotePrefix="1" applyNumberFormat="1" applyFont="1" applyAlignment="1">
      <alignment horizontal="right" vertical="center"/>
    </xf>
    <xf numFmtId="1" fontId="8" fillId="0" borderId="0" xfId="1" applyNumberFormat="1" applyFont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0" fontId="13" fillId="0" borderId="2" xfId="1" applyFont="1" applyBorder="1" applyAlignment="1">
      <alignment horizontal="right" vertical="center" wrapText="1"/>
    </xf>
    <xf numFmtId="164" fontId="13" fillId="0" borderId="0" xfId="5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horizontal="left" vertical="center"/>
    </xf>
    <xf numFmtId="164" fontId="6" fillId="0" borderId="0" xfId="5" applyNumberFormat="1" applyFont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 wrapText="1" shrinkToFit="1"/>
    </xf>
    <xf numFmtId="166" fontId="14" fillId="0" borderId="0" xfId="4" applyNumberFormat="1" applyFont="1" applyFill="1" applyBorder="1" applyAlignment="1">
      <alignment horizontal="right" vertical="center" wrapText="1" shrinkToFit="1"/>
    </xf>
    <xf numFmtId="41" fontId="13" fillId="0" borderId="2" xfId="1" applyNumberFormat="1" applyFont="1" applyBorder="1" applyAlignment="1">
      <alignment horizontal="right" vertical="center"/>
    </xf>
    <xf numFmtId="41" fontId="13" fillId="0" borderId="2" xfId="1" applyNumberFormat="1" applyFont="1" applyBorder="1" applyAlignment="1">
      <alignment horizontal="right" vertical="center" wrapText="1"/>
    </xf>
    <xf numFmtId="41" fontId="13" fillId="0" borderId="0" xfId="5" applyNumberFormat="1" applyFont="1" applyAlignment="1">
      <alignment horizontal="right"/>
    </xf>
    <xf numFmtId="41" fontId="6" fillId="0" borderId="0" xfId="5" applyNumberFormat="1" applyFont="1" applyAlignment="1">
      <alignment horizontal="right" vertical="center"/>
    </xf>
    <xf numFmtId="41" fontId="6" fillId="2" borderId="0" xfId="5" applyNumberFormat="1" applyFont="1" applyFill="1" applyAlignment="1">
      <alignment horizontal="right" vertical="center"/>
    </xf>
    <xf numFmtId="41" fontId="14" fillId="0" borderId="0" xfId="4" applyNumberFormat="1" applyFont="1" applyFill="1" applyBorder="1" applyAlignment="1">
      <alignment horizontal="right" vertical="center" wrapText="1" shrinkToFit="1"/>
    </xf>
    <xf numFmtId="164" fontId="8" fillId="0" borderId="0" xfId="2" applyNumberFormat="1" applyFont="1" applyAlignment="1">
      <alignment horizontal="right" vertical="center"/>
    </xf>
    <xf numFmtId="43" fontId="13" fillId="0" borderId="2" xfId="1" applyNumberFormat="1" applyFont="1" applyBorder="1" applyAlignment="1">
      <alignment horizontal="right" vertical="center"/>
    </xf>
    <xf numFmtId="43" fontId="13" fillId="0" borderId="2" xfId="1" applyNumberFormat="1" applyFont="1" applyBorder="1" applyAlignment="1">
      <alignment horizontal="right" vertical="center" wrapText="1"/>
    </xf>
    <xf numFmtId="0" fontId="6" fillId="0" borderId="5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41" fontId="6" fillId="0" borderId="5" xfId="5" applyNumberFormat="1" applyFont="1" applyBorder="1" applyAlignment="1">
      <alignment horizontal="right" vertical="center"/>
    </xf>
    <xf numFmtId="41" fontId="6" fillId="2" borderId="5" xfId="5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41" fontId="13" fillId="0" borderId="0" xfId="5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164" fontId="6" fillId="0" borderId="6" xfId="5" applyNumberFormat="1" applyFont="1" applyBorder="1" applyAlignment="1">
      <alignment horizontal="right" vertical="center"/>
    </xf>
    <xf numFmtId="164" fontId="6" fillId="0" borderId="5" xfId="5" applyNumberFormat="1" applyFont="1" applyBorder="1" applyAlignment="1">
      <alignment horizontal="right" vertical="center"/>
    </xf>
    <xf numFmtId="166" fontId="14" fillId="0" borderId="5" xfId="4" applyNumberFormat="1" applyFont="1" applyFill="1" applyBorder="1" applyAlignment="1">
      <alignment horizontal="right" vertical="center" wrapText="1" shrinkToFit="1"/>
    </xf>
    <xf numFmtId="3" fontId="6" fillId="0" borderId="5" xfId="1" applyNumberFormat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0" fontId="5" fillId="0" borderId="0" xfId="2" applyFont="1" applyAlignment="1">
      <alignment vertical="center"/>
    </xf>
    <xf numFmtId="0" fontId="17" fillId="0" borderId="0" xfId="1" applyFont="1" applyAlignment="1">
      <alignment vertical="center"/>
    </xf>
    <xf numFmtId="1" fontId="17" fillId="0" borderId="0" xfId="1" applyNumberFormat="1" applyFont="1" applyAlignment="1">
      <alignment vertical="center"/>
    </xf>
    <xf numFmtId="171" fontId="17" fillId="0" borderId="0" xfId="1" applyNumberFormat="1" applyFont="1" applyAlignment="1">
      <alignment horizontal="center" vertical="center"/>
    </xf>
    <xf numFmtId="0" fontId="18" fillId="0" borderId="0" xfId="2" applyFont="1" applyAlignment="1">
      <alignment horizontal="center"/>
    </xf>
    <xf numFmtId="1" fontId="1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164" fontId="17" fillId="0" borderId="0" xfId="5" applyNumberFormat="1" applyFont="1" applyAlignment="1">
      <alignment horizontal="right" vertical="center"/>
    </xf>
    <xf numFmtId="173" fontId="5" fillId="0" borderId="0" xfId="1" applyNumberFormat="1" applyFont="1" applyAlignment="1">
      <alignment vertical="center"/>
    </xf>
    <xf numFmtId="0" fontId="18" fillId="0" borderId="0" xfId="2" applyFont="1"/>
    <xf numFmtId="0" fontId="19" fillId="0" borderId="0" xfId="2" applyFont="1"/>
    <xf numFmtId="0" fontId="6" fillId="0" borderId="0" xfId="1" applyFont="1" applyAlignment="1">
      <alignment horizontal="left" vertical="center"/>
    </xf>
    <xf numFmtId="171" fontId="20" fillId="0" borderId="0" xfId="1" applyNumberFormat="1" applyFont="1" applyAlignment="1">
      <alignment horizontal="center" vertical="center"/>
    </xf>
    <xf numFmtId="0" fontId="21" fillId="0" borderId="0" xfId="2" applyFont="1" applyAlignment="1">
      <alignment horizontal="center"/>
    </xf>
    <xf numFmtId="1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172" fontId="20" fillId="0" borderId="0" xfId="1" applyNumberFormat="1" applyFont="1" applyAlignment="1">
      <alignment vertical="center"/>
    </xf>
    <xf numFmtId="164" fontId="20" fillId="0" borderId="0" xfId="5" applyNumberFormat="1" applyFont="1" applyAlignment="1">
      <alignment horizontal="right" vertical="center"/>
    </xf>
    <xf numFmtId="0" fontId="22" fillId="0" borderId="0" xfId="2" applyFont="1"/>
    <xf numFmtId="164" fontId="6" fillId="0" borderId="0" xfId="5" applyNumberFormat="1" applyFont="1" applyFill="1" applyAlignment="1">
      <alignment horizontal="right" vertical="center"/>
    </xf>
    <xf numFmtId="3" fontId="5" fillId="0" borderId="0" xfId="1" applyNumberFormat="1" applyFont="1" applyAlignment="1">
      <alignment vertical="center"/>
    </xf>
    <xf numFmtId="1" fontId="23" fillId="0" borderId="0" xfId="2" applyNumberFormat="1" applyFont="1" applyAlignment="1">
      <alignment horizontal="center"/>
    </xf>
    <xf numFmtId="0" fontId="24" fillId="0" borderId="0" xfId="1" applyFont="1" applyAlignment="1">
      <alignment vertical="center"/>
    </xf>
    <xf numFmtId="41" fontId="6" fillId="0" borderId="0" xfId="5" applyNumberFormat="1" applyFont="1" applyAlignment="1">
      <alignment horizontal="distributed" vertical="center"/>
    </xf>
    <xf numFmtId="41" fontId="13" fillId="0" borderId="5" xfId="5" applyNumberFormat="1" applyFont="1" applyBorder="1" applyAlignment="1">
      <alignment horizontal="distributed"/>
    </xf>
    <xf numFmtId="41" fontId="13" fillId="0" borderId="0" xfId="5" applyNumberFormat="1" applyFont="1" applyAlignment="1">
      <alignment horizontal="distributed"/>
    </xf>
    <xf numFmtId="41" fontId="6" fillId="2" borderId="0" xfId="5" applyNumberFormat="1" applyFont="1" applyFill="1" applyAlignment="1">
      <alignment horizontal="distributed" vertical="center"/>
    </xf>
    <xf numFmtId="0" fontId="6" fillId="0" borderId="0" xfId="1" applyFont="1" applyBorder="1" applyAlignment="1">
      <alignment vertical="center"/>
    </xf>
    <xf numFmtId="41" fontId="6" fillId="0" borderId="0" xfId="5" applyNumberFormat="1" applyFont="1" applyBorder="1" applyAlignment="1">
      <alignment horizontal="distributed" vertical="center"/>
    </xf>
    <xf numFmtId="41" fontId="6" fillId="2" borderId="0" xfId="5" applyNumberFormat="1" applyFont="1" applyFill="1" applyBorder="1" applyAlignment="1">
      <alignment horizontal="distributed" vertical="center"/>
    </xf>
    <xf numFmtId="164" fontId="6" fillId="0" borderId="8" xfId="5" applyNumberFormat="1" applyFont="1" applyBorder="1" applyAlignment="1">
      <alignment horizontal="right" vertical="center"/>
    </xf>
    <xf numFmtId="164" fontId="6" fillId="0" borderId="0" xfId="5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41" fontId="13" fillId="0" borderId="0" xfId="5" applyNumberFormat="1" applyFont="1" applyBorder="1" applyAlignment="1">
      <alignment horizontal="distributed"/>
    </xf>
    <xf numFmtId="0" fontId="5" fillId="0" borderId="7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3" xfId="1" applyFont="1" applyBorder="1" applyAlignment="1">
      <alignment horizontal="left"/>
    </xf>
    <xf numFmtId="0" fontId="7" fillId="0" borderId="0" xfId="1" applyFont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0" xfId="1" applyFont="1" applyAlignment="1">
      <alignment horizontal="left" vertical="center"/>
    </xf>
    <xf numFmtId="0" fontId="8" fillId="0" borderId="3" xfId="1" applyFont="1" applyBorder="1" applyAlignment="1">
      <alignment horizontal="left" vertical="center"/>
    </xf>
  </cellXfs>
  <cellStyles count="6">
    <cellStyle name="Millares 2" xfId="4" xr:uid="{00000000-0005-0000-0000-000000000000}"/>
    <cellStyle name="Normal" xfId="0" builtinId="0"/>
    <cellStyle name="Normal 2" xfId="2" xr:uid="{00000000-0005-0000-0000-000002000000}"/>
    <cellStyle name="Normal_CEP2" xfId="3" xr:uid="{00000000-0005-0000-0000-000003000000}"/>
    <cellStyle name="Normal_CEP2 2" xfId="5" xr:uid="{00000000-0005-0000-0000-000004000000}"/>
    <cellStyle name="Normal_IEC15020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63294528967913"/>
          <c:y val="2.1336761506129662E-2"/>
          <c:w val="0.74849597360701425"/>
          <c:h val="0.9217879263514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'18.2'!$B$395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'18.2'!$B$397:$B$420</c:f>
              <c:strCache>
                <c:ptCount val="24"/>
                <c:pt idx="0">
                  <c:v>Madre de Dios</c:v>
                </c:pt>
                <c:pt idx="1">
                  <c:v>Huancavelica</c:v>
                </c:pt>
                <c:pt idx="2">
                  <c:v>Tumbes</c:v>
                </c:pt>
                <c:pt idx="3">
                  <c:v>Amazonas</c:v>
                </c:pt>
                <c:pt idx="4">
                  <c:v>Moquegua</c:v>
                </c:pt>
                <c:pt idx="5">
                  <c:v>Tacna</c:v>
                </c:pt>
                <c:pt idx="6">
                  <c:v>Ucayali</c:v>
                </c:pt>
                <c:pt idx="7">
                  <c:v>Pasco</c:v>
                </c:pt>
                <c:pt idx="8">
                  <c:v>Loreto</c:v>
                </c:pt>
                <c:pt idx="9">
                  <c:v>Huánuco</c:v>
                </c:pt>
                <c:pt idx="10">
                  <c:v>Ayacucho</c:v>
                </c:pt>
                <c:pt idx="11">
                  <c:v>Apurímac</c:v>
                </c:pt>
                <c:pt idx="12">
                  <c:v>San Martín</c:v>
                </c:pt>
                <c:pt idx="13">
                  <c:v>Cajamarca</c:v>
                </c:pt>
                <c:pt idx="14">
                  <c:v>Lambayeque</c:v>
                </c:pt>
                <c:pt idx="15">
                  <c:v>Áncash</c:v>
                </c:pt>
                <c:pt idx="16">
                  <c:v>Piura</c:v>
                </c:pt>
                <c:pt idx="17">
                  <c:v>Puno</c:v>
                </c:pt>
                <c:pt idx="18">
                  <c:v>Ica</c:v>
                </c:pt>
                <c:pt idx="19">
                  <c:v>Cusco</c:v>
                </c:pt>
                <c:pt idx="20">
                  <c:v>Junín</c:v>
                </c:pt>
                <c:pt idx="21">
                  <c:v>Arequipa</c:v>
                </c:pt>
                <c:pt idx="22">
                  <c:v>La Libertad</c:v>
                </c:pt>
                <c:pt idx="23">
                  <c:v>Lima 1/</c:v>
                </c:pt>
              </c:strCache>
            </c:strRef>
          </c:cat>
          <c:val>
            <c:numRef>
              <c:f>'18.2'!$C$397:$C$420</c:f>
              <c:numCache>
                <c:formatCode>0.0</c:formatCode>
                <c:ptCount val="24"/>
                <c:pt idx="0">
                  <c:v>0.39784907653705781</c:v>
                </c:pt>
                <c:pt idx="1">
                  <c:v>0.6109024560667643</c:v>
                </c:pt>
                <c:pt idx="2">
                  <c:v>0.68055536116895765</c:v>
                </c:pt>
                <c:pt idx="3">
                  <c:v>0.76190638416623824</c:v>
                </c:pt>
                <c:pt idx="4">
                  <c:v>0.97290893766649733</c:v>
                </c:pt>
                <c:pt idx="5">
                  <c:v>1.1676103573095442</c:v>
                </c:pt>
                <c:pt idx="6">
                  <c:v>1.4121890078980883</c:v>
                </c:pt>
                <c:pt idx="7">
                  <c:v>1.7014105061365132</c:v>
                </c:pt>
                <c:pt idx="8">
                  <c:v>1.9866093304699266</c:v>
                </c:pt>
                <c:pt idx="9">
                  <c:v>2.1500529649102935</c:v>
                </c:pt>
                <c:pt idx="10">
                  <c:v>2.532068101693675</c:v>
                </c:pt>
                <c:pt idx="11">
                  <c:v>2.5727945347952366</c:v>
                </c:pt>
                <c:pt idx="12">
                  <c:v>2.899612424078593</c:v>
                </c:pt>
                <c:pt idx="13">
                  <c:v>3.9974910342457393</c:v>
                </c:pt>
                <c:pt idx="14">
                  <c:v>4.2136975024442487</c:v>
                </c:pt>
                <c:pt idx="15">
                  <c:v>4.4070144752637539</c:v>
                </c:pt>
                <c:pt idx="16">
                  <c:v>4.7618068755241021</c:v>
                </c:pt>
                <c:pt idx="17">
                  <c:v>5.0604873024687729</c:v>
                </c:pt>
                <c:pt idx="18">
                  <c:v>5.1845307301500272</c:v>
                </c:pt>
                <c:pt idx="19">
                  <c:v>5.4949195646661977</c:v>
                </c:pt>
                <c:pt idx="20">
                  <c:v>6.0103580724494536</c:v>
                </c:pt>
                <c:pt idx="21">
                  <c:v>6.3791813183610753</c:v>
                </c:pt>
                <c:pt idx="22">
                  <c:v>6.7017320419931661</c:v>
                </c:pt>
                <c:pt idx="23">
                  <c:v>27.942311639536072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8F3-8CC3-413B93D6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003130992"/>
        <c:axId val="1"/>
      </c:barChart>
      <c:catAx>
        <c:axId val="2003130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PE"/>
          </a:p>
        </c:txPr>
        <c:crossAx val="200313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309897</xdr:colOff>
      <xdr:row>370</xdr:row>
      <xdr:rowOff>62551</xdr:rowOff>
    </xdr:from>
    <xdr:to>
      <xdr:col>7</xdr:col>
      <xdr:colOff>347997</xdr:colOff>
      <xdr:row>372</xdr:row>
      <xdr:rowOff>63996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8984" y="48929942"/>
          <a:ext cx="3036404" cy="28305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800" b="1">
              <a:latin typeface="Arial Narrow" panose="020B0606020202030204" pitchFamily="34" charset="0"/>
              <a:cs typeface="Arial" panose="020B0604020202020204" pitchFamily="34" charset="0"/>
            </a:rPr>
            <a:t>VENTA LOCAL DE CEMENTO, SEGÚN</a:t>
          </a:r>
          <a:r>
            <a:rPr lang="es-PE" sz="800" b="1" baseline="0">
              <a:latin typeface="Arial Narrow" panose="020B0606020202030204" pitchFamily="34" charset="0"/>
              <a:cs typeface="Arial" panose="020B0604020202020204" pitchFamily="34" charset="0"/>
            </a:rPr>
            <a:t> DEPARTAMENTO, </a:t>
          </a:r>
          <a:r>
            <a:rPr lang="es-PE" sz="800" b="1">
              <a:latin typeface="Arial Narrow" panose="020B0606020202030204" pitchFamily="34" charset="0"/>
              <a:cs typeface="Arial" panose="020B0604020202020204" pitchFamily="34" charset="0"/>
            </a:rPr>
            <a:t>2024</a:t>
          </a:r>
        </a:p>
        <a:p>
          <a:pPr algn="ctr"/>
          <a:r>
            <a:rPr lang="es-PE" sz="800" b="0">
              <a:latin typeface="Arial Narrow" panose="020B0606020202030204" pitchFamily="34" charset="0"/>
              <a:cs typeface="Arial" panose="020B0604020202020204" pitchFamily="34" charset="0"/>
            </a:rPr>
            <a:t>(Porcentajes)</a:t>
          </a:r>
        </a:p>
        <a:p>
          <a:pPr algn="ctr"/>
          <a:r>
            <a:rPr lang="es-PE" sz="800" b="1">
              <a:latin typeface="Arial" panose="020B0604020202020204" pitchFamily="34" charset="0"/>
              <a:cs typeface="Arial" panose="020B0604020202020204" pitchFamily="34" charset="0"/>
            </a:rPr>
            <a:t>	 </a:t>
          </a:r>
        </a:p>
      </xdr:txBody>
    </xdr:sp>
    <xdr:clientData/>
  </xdr:twoCellAnchor>
  <xdr:twoCellAnchor>
    <xdr:from>
      <xdr:col>0</xdr:col>
      <xdr:colOff>8282</xdr:colOff>
      <xdr:row>387</xdr:row>
      <xdr:rowOff>16566</xdr:rowOff>
    </xdr:from>
    <xdr:to>
      <xdr:col>6</xdr:col>
      <xdr:colOff>140804</xdr:colOff>
      <xdr:row>388</xdr:row>
      <xdr:rowOff>24849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282" y="53381414"/>
          <a:ext cx="2832652" cy="248478"/>
        </a:xfrm>
        <a:prstGeom prst="rect">
          <a:avLst/>
        </a:prstGeom>
      </xdr:spPr>
      <xdr:txBody>
        <a:bodyPr wrap="square" lIns="0" rtlCol="0" anchor="b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PE" sz="700" b="0" i="0" u="none" strike="noStrike" baseline="0">
              <a:latin typeface="Arial Narrow" panose="020B0606020202030204" pitchFamily="34" charset="0"/>
              <a:ea typeface="+mn-ea"/>
              <a:cs typeface="+mn-cs"/>
            </a:rPr>
            <a:t>1/ Incluye la Provincia Constitucional del Callao.</a:t>
          </a:r>
        </a:p>
        <a:p>
          <a:pPr algn="l"/>
          <a:r>
            <a:rPr lang="es-PE" sz="700" b="1" i="0" u="none" strike="noStrike" baseline="0">
              <a:latin typeface="Arial Narrow" panose="020B0606020202030204" pitchFamily="34" charset="0"/>
              <a:ea typeface="+mn-ea"/>
              <a:cs typeface="+mn-cs"/>
            </a:rPr>
            <a:t>Fuente: Empresas productoras e importadoras de cemento.</a:t>
          </a:r>
          <a:endParaRPr lang="es-PE" sz="700" b="1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21981</xdr:colOff>
      <xdr:row>372</xdr:row>
      <xdr:rowOff>74545</xdr:rowOff>
    </xdr:from>
    <xdr:to>
      <xdr:col>8</xdr:col>
      <xdr:colOff>381000</xdr:colOff>
      <xdr:row>387</xdr:row>
      <xdr:rowOff>8283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46CA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1"/>
  <sheetViews>
    <sheetView showGridLines="0" tabSelected="1" view="pageBreakPreview" topLeftCell="A257" zoomScale="130" zoomScaleNormal="100" zoomScaleSheetLayoutView="130" workbookViewId="0">
      <selection activeCell="K380" sqref="K380"/>
    </sheetView>
  </sheetViews>
  <sheetFormatPr baseColWidth="10" defaultColWidth="7.140625" defaultRowHeight="9" x14ac:dyDescent="0.25"/>
  <cols>
    <col min="1" max="1" width="2.28515625" style="3" customWidth="1"/>
    <col min="2" max="2" width="9.140625" style="3" customWidth="1"/>
    <col min="3" max="3" width="7.5703125" style="3" customWidth="1"/>
    <col min="4" max="4" width="7.28515625" style="3" customWidth="1"/>
    <col min="5" max="5" width="7.42578125" style="3" customWidth="1"/>
    <col min="6" max="7" width="6.7109375" style="3" customWidth="1"/>
    <col min="8" max="8" width="6.42578125" style="3" customWidth="1"/>
    <col min="9" max="9" width="6.140625" style="3" customWidth="1"/>
    <col min="10" max="10" width="8" style="3" customWidth="1"/>
    <col min="11" max="11" width="12.140625" style="3" customWidth="1"/>
    <col min="12" max="12" width="11.140625" style="3" bestFit="1" customWidth="1"/>
    <col min="13" max="25" width="8" style="3" customWidth="1"/>
    <col min="26" max="26" width="8.28515625" style="3" bestFit="1" customWidth="1"/>
    <col min="27" max="27" width="7.140625" style="3"/>
    <col min="28" max="28" width="8.7109375" style="3" customWidth="1"/>
    <col min="29" max="36" width="10" style="3" customWidth="1"/>
    <col min="37" max="57" width="7.140625" style="3"/>
    <col min="58" max="58" width="5" style="3" customWidth="1"/>
    <col min="59" max="16384" width="7.140625" style="3"/>
  </cols>
  <sheetData>
    <row r="1" spans="2:9" ht="13.5" hidden="1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ht="13.5" hidden="1" x14ac:dyDescent="0.25">
      <c r="B2" s="4" t="s">
        <v>1</v>
      </c>
      <c r="C2" s="2"/>
      <c r="D2" s="5"/>
      <c r="E2" s="5"/>
      <c r="F2" s="5"/>
      <c r="G2" s="5"/>
      <c r="H2" s="5"/>
      <c r="I2" s="5"/>
    </row>
    <row r="3" spans="2:9" ht="6" hidden="1" customHeight="1" x14ac:dyDescent="0.25">
      <c r="B3" s="6"/>
      <c r="C3" s="7"/>
      <c r="D3" s="7"/>
      <c r="E3" s="7"/>
      <c r="F3" s="7"/>
      <c r="G3" s="7"/>
      <c r="H3" s="7"/>
      <c r="I3" s="7"/>
    </row>
    <row r="4" spans="2:9" ht="81" hidden="1" x14ac:dyDescent="0.25">
      <c r="B4" s="8" t="s">
        <v>2</v>
      </c>
      <c r="C4" s="9" t="s">
        <v>3</v>
      </c>
      <c r="D4" s="10" t="s">
        <v>4</v>
      </c>
      <c r="E4" s="10" t="s">
        <v>5</v>
      </c>
      <c r="F4" s="11" t="s">
        <v>6</v>
      </c>
      <c r="G4" s="10" t="s">
        <v>7</v>
      </c>
      <c r="H4" s="10" t="s">
        <v>8</v>
      </c>
      <c r="I4" s="10" t="s">
        <v>9</v>
      </c>
    </row>
    <row r="5" spans="2:9" ht="12" hidden="1" customHeight="1" x14ac:dyDescent="0.25">
      <c r="B5" s="12">
        <v>2013</v>
      </c>
      <c r="C5" s="13">
        <f>+SUM(C6:C29)</f>
        <v>10960604.606000004</v>
      </c>
      <c r="D5" s="13">
        <f t="shared" ref="D5:I5" si="0">+SUM(D6:D29)</f>
        <v>5558474.8990000058</v>
      </c>
      <c r="E5" s="13">
        <f t="shared" si="0"/>
        <v>2108198.3025000002</v>
      </c>
      <c r="F5" s="13">
        <f t="shared" si="0"/>
        <v>2292132</v>
      </c>
      <c r="G5" s="13">
        <f t="shared" si="0"/>
        <v>240431.19999999998</v>
      </c>
      <c r="H5" s="13">
        <f t="shared" si="0"/>
        <v>296032.51749999996</v>
      </c>
      <c r="I5" s="13">
        <f t="shared" si="0"/>
        <v>465515</v>
      </c>
    </row>
    <row r="6" spans="2:9" hidden="1" x14ac:dyDescent="0.25">
      <c r="B6" s="14" t="s">
        <v>10</v>
      </c>
      <c r="C6" s="15">
        <v>245913.60000000001</v>
      </c>
      <c r="D6" s="15">
        <v>166.60000000000002</v>
      </c>
      <c r="E6" s="15">
        <v>51237.447500000009</v>
      </c>
      <c r="F6" s="15" t="s">
        <v>11</v>
      </c>
      <c r="G6" s="15">
        <v>16763.0625</v>
      </c>
      <c r="H6" s="15" t="s">
        <v>11</v>
      </c>
      <c r="I6" s="15" t="s">
        <v>11</v>
      </c>
    </row>
    <row r="7" spans="2:9" hidden="1" x14ac:dyDescent="0.25">
      <c r="B7" s="14" t="s">
        <v>12</v>
      </c>
      <c r="C7" s="15">
        <v>337123.4050000002</v>
      </c>
      <c r="D7" s="15">
        <v>187114.81500000018</v>
      </c>
      <c r="E7" s="15">
        <v>189145.92749999999</v>
      </c>
      <c r="F7" s="15" t="s">
        <v>11</v>
      </c>
      <c r="G7" s="15" t="s">
        <v>11</v>
      </c>
      <c r="H7" s="15">
        <v>7404.5675000000001</v>
      </c>
      <c r="I7" s="15">
        <v>8532</v>
      </c>
    </row>
    <row r="8" spans="2:9" hidden="1" x14ac:dyDescent="0.25">
      <c r="B8" s="14" t="s">
        <v>13</v>
      </c>
      <c r="C8" s="15">
        <v>229067.61750000002</v>
      </c>
      <c r="D8" s="15">
        <v>65484.417500000003</v>
      </c>
      <c r="E8" s="15" t="s">
        <v>11</v>
      </c>
      <c r="F8" s="15">
        <v>162440</v>
      </c>
      <c r="G8" s="15" t="s">
        <v>11</v>
      </c>
      <c r="H8" s="15">
        <v>615.1875</v>
      </c>
      <c r="I8" s="15">
        <v>528</v>
      </c>
    </row>
    <row r="9" spans="2:9" hidden="1" x14ac:dyDescent="0.25">
      <c r="B9" s="14" t="s">
        <v>14</v>
      </c>
      <c r="C9" s="15">
        <v>747484.5</v>
      </c>
      <c r="D9" s="15">
        <v>60</v>
      </c>
      <c r="E9" s="15" t="s">
        <v>11</v>
      </c>
      <c r="F9" s="15">
        <v>747362</v>
      </c>
      <c r="G9" s="15" t="s">
        <v>11</v>
      </c>
      <c r="H9" s="15" t="s">
        <v>11</v>
      </c>
      <c r="I9" s="15">
        <v>63</v>
      </c>
    </row>
    <row r="10" spans="2:9" hidden="1" x14ac:dyDescent="0.25">
      <c r="B10" s="14" t="s">
        <v>15</v>
      </c>
      <c r="C10" s="15">
        <v>307125.32499999978</v>
      </c>
      <c r="D10" s="15">
        <v>299237</v>
      </c>
      <c r="E10" s="15" t="s">
        <v>11</v>
      </c>
      <c r="F10" s="15">
        <v>7008</v>
      </c>
      <c r="G10" s="15" t="s">
        <v>11</v>
      </c>
      <c r="H10" s="15">
        <v>314.71249999999998</v>
      </c>
      <c r="I10" s="15">
        <v>566</v>
      </c>
    </row>
    <row r="11" spans="2:9" hidden="1" x14ac:dyDescent="0.25">
      <c r="B11" s="14" t="s">
        <v>16</v>
      </c>
      <c r="C11" s="15">
        <v>215546.80000000002</v>
      </c>
      <c r="D11" s="15">
        <v>2993</v>
      </c>
      <c r="E11" s="15">
        <v>222192.51750000002</v>
      </c>
      <c r="F11" s="15" t="s">
        <v>11</v>
      </c>
      <c r="G11" s="15">
        <v>22811.025000000001</v>
      </c>
      <c r="H11" s="15">
        <v>457.9375</v>
      </c>
      <c r="I11" s="15">
        <v>3141</v>
      </c>
    </row>
    <row r="12" spans="2:9" hidden="1" x14ac:dyDescent="0.25">
      <c r="B12" s="14" t="s">
        <v>17</v>
      </c>
      <c r="C12" s="15">
        <v>526227.1</v>
      </c>
      <c r="D12" s="15">
        <v>549</v>
      </c>
      <c r="E12" s="15" t="s">
        <v>11</v>
      </c>
      <c r="F12" s="15">
        <v>525678</v>
      </c>
      <c r="G12" s="15" t="s">
        <v>11</v>
      </c>
      <c r="H12" s="15" t="s">
        <v>11</v>
      </c>
      <c r="I12" s="15" t="s">
        <v>11</v>
      </c>
    </row>
    <row r="13" spans="2:9" hidden="1" x14ac:dyDescent="0.25">
      <c r="B13" s="14" t="s">
        <v>18</v>
      </c>
      <c r="C13" s="15">
        <v>83341.522499999992</v>
      </c>
      <c r="D13" s="15">
        <v>83342</v>
      </c>
      <c r="E13" s="15" t="s">
        <v>11</v>
      </c>
      <c r="F13" s="15" t="s">
        <v>11</v>
      </c>
      <c r="G13" s="15" t="s">
        <v>11</v>
      </c>
      <c r="H13" s="15" t="s">
        <v>11</v>
      </c>
      <c r="I13" s="15" t="s">
        <v>11</v>
      </c>
    </row>
    <row r="14" spans="2:9" hidden="1" x14ac:dyDescent="0.25">
      <c r="B14" s="14" t="s">
        <v>19</v>
      </c>
      <c r="C14" s="15">
        <v>209900.07500000013</v>
      </c>
      <c r="D14" s="15">
        <v>198293</v>
      </c>
      <c r="E14" s="15" t="s">
        <v>11</v>
      </c>
      <c r="F14" s="15" t="s">
        <v>11</v>
      </c>
      <c r="G14" s="15" t="s">
        <v>11</v>
      </c>
      <c r="H14" s="15">
        <v>11003.2125</v>
      </c>
      <c r="I14" s="15">
        <v>604</v>
      </c>
    </row>
    <row r="15" spans="2:9" hidden="1" x14ac:dyDescent="0.25">
      <c r="B15" s="14" t="s">
        <v>20</v>
      </c>
      <c r="C15" s="15">
        <v>528414.5475000001</v>
      </c>
      <c r="D15" s="15">
        <v>408251</v>
      </c>
      <c r="E15" s="15" t="s">
        <v>11</v>
      </c>
      <c r="F15" s="15">
        <v>37160</v>
      </c>
      <c r="G15" s="15" t="s">
        <v>11</v>
      </c>
      <c r="H15" s="15">
        <v>68068.385000000009</v>
      </c>
      <c r="I15" s="15">
        <v>14935</v>
      </c>
    </row>
    <row r="16" spans="2:9" hidden="1" x14ac:dyDescent="0.25">
      <c r="B16" s="14" t="s">
        <v>21</v>
      </c>
      <c r="C16" s="15">
        <v>545130.73200000066</v>
      </c>
      <c r="D16" s="15">
        <v>523738</v>
      </c>
      <c r="E16" s="15" t="s">
        <v>11</v>
      </c>
      <c r="F16" s="15" t="s">
        <v>11</v>
      </c>
      <c r="G16" s="15" t="s">
        <v>11</v>
      </c>
      <c r="H16" s="15">
        <v>2173.6625000000004</v>
      </c>
      <c r="I16" s="15">
        <v>19219</v>
      </c>
    </row>
    <row r="17" spans="2:9" hidden="1" x14ac:dyDescent="0.25">
      <c r="B17" s="14" t="s">
        <v>22</v>
      </c>
      <c r="C17" s="15">
        <v>652776.40500000003</v>
      </c>
      <c r="D17" s="15">
        <v>941</v>
      </c>
      <c r="E17" s="15">
        <v>668667.64500000002</v>
      </c>
      <c r="F17" s="15" t="s">
        <v>11</v>
      </c>
      <c r="G17" s="15" t="s">
        <v>11</v>
      </c>
      <c r="H17" s="15">
        <v>36303.967499999999</v>
      </c>
      <c r="I17" s="15">
        <v>1539</v>
      </c>
    </row>
    <row r="18" spans="2:9" hidden="1" x14ac:dyDescent="0.25">
      <c r="B18" s="14" t="s">
        <v>23</v>
      </c>
      <c r="C18" s="15">
        <v>508380.52</v>
      </c>
      <c r="D18" s="15">
        <v>1468.8000000000002</v>
      </c>
      <c r="E18" s="15">
        <v>475176.00000000006</v>
      </c>
      <c r="F18" s="15" t="s">
        <v>11</v>
      </c>
      <c r="G18" s="15" t="s">
        <v>11</v>
      </c>
      <c r="H18" s="15">
        <v>16644.747499999998</v>
      </c>
      <c r="I18" s="15">
        <v>3174</v>
      </c>
    </row>
    <row r="19" spans="2:9" hidden="1" x14ac:dyDescent="0.25">
      <c r="B19" s="14" t="s">
        <v>24</v>
      </c>
      <c r="C19" s="15">
        <v>3978824.8340000045</v>
      </c>
      <c r="D19" s="15">
        <v>3443001.4640000043</v>
      </c>
      <c r="E19" s="15" t="s">
        <v>11</v>
      </c>
      <c r="F19" s="15">
        <v>951</v>
      </c>
      <c r="G19" s="15" t="s">
        <v>11</v>
      </c>
      <c r="H19" s="15">
        <v>146683.33499999999</v>
      </c>
      <c r="I19" s="15">
        <v>388189</v>
      </c>
    </row>
    <row r="20" spans="2:9" hidden="1" x14ac:dyDescent="0.25">
      <c r="B20" s="14" t="s">
        <v>25</v>
      </c>
      <c r="C20" s="15">
        <v>125390.95000000003</v>
      </c>
      <c r="D20" s="15">
        <v>86122.170000000027</v>
      </c>
      <c r="E20" s="15">
        <v>1940.55</v>
      </c>
      <c r="F20" s="15" t="s">
        <v>11</v>
      </c>
      <c r="G20" s="15">
        <v>27195.537499999999</v>
      </c>
      <c r="H20" s="15">
        <v>3995.7649999999999</v>
      </c>
      <c r="I20" s="15" t="s">
        <v>11</v>
      </c>
    </row>
    <row r="21" spans="2:9" hidden="1" x14ac:dyDescent="0.25">
      <c r="B21" s="14" t="s">
        <v>26</v>
      </c>
      <c r="C21" s="15">
        <v>42811</v>
      </c>
      <c r="D21" s="15" t="s">
        <v>11</v>
      </c>
      <c r="E21" s="15" t="s">
        <v>11</v>
      </c>
      <c r="F21" s="15">
        <v>42811</v>
      </c>
      <c r="G21" s="15" t="s">
        <v>11</v>
      </c>
      <c r="H21" s="15" t="s">
        <v>11</v>
      </c>
      <c r="I21" s="15" t="s">
        <v>11</v>
      </c>
    </row>
    <row r="22" spans="2:9" hidden="1" x14ac:dyDescent="0.25">
      <c r="B22" s="14" t="s">
        <v>27</v>
      </c>
      <c r="C22" s="15">
        <v>96252.25</v>
      </c>
      <c r="D22" s="15">
        <v>38.25</v>
      </c>
      <c r="E22" s="15" t="s">
        <v>11</v>
      </c>
      <c r="F22" s="15">
        <v>96214</v>
      </c>
      <c r="G22" s="15" t="s">
        <v>11</v>
      </c>
      <c r="H22" s="15" t="s">
        <v>11</v>
      </c>
      <c r="I22" s="15" t="s">
        <v>11</v>
      </c>
    </row>
    <row r="23" spans="2:9" hidden="1" x14ac:dyDescent="0.25">
      <c r="B23" s="14" t="s">
        <v>28</v>
      </c>
      <c r="C23" s="15">
        <v>139457.10749999993</v>
      </c>
      <c r="D23" s="15">
        <v>131030.75749999992</v>
      </c>
      <c r="E23" s="15" t="s">
        <v>11</v>
      </c>
      <c r="F23" s="15" t="s">
        <v>11</v>
      </c>
      <c r="G23" s="15" t="s">
        <v>11</v>
      </c>
      <c r="H23" s="15">
        <v>26.35</v>
      </c>
      <c r="I23" s="15">
        <v>8400</v>
      </c>
    </row>
    <row r="24" spans="2:9" hidden="1" x14ac:dyDescent="0.25">
      <c r="B24" s="14" t="s">
        <v>29</v>
      </c>
      <c r="C24" s="15">
        <v>397544.3125</v>
      </c>
      <c r="D24" s="15">
        <v>3327.9625000000001</v>
      </c>
      <c r="E24" s="15">
        <v>428387.49250000005</v>
      </c>
      <c r="F24" s="15" t="s">
        <v>11</v>
      </c>
      <c r="G24" s="15" t="s">
        <v>11</v>
      </c>
      <c r="H24" s="15">
        <v>1896.35</v>
      </c>
      <c r="I24" s="15">
        <v>520</v>
      </c>
    </row>
    <row r="25" spans="2:9" hidden="1" x14ac:dyDescent="0.25">
      <c r="B25" s="14" t="s">
        <v>30</v>
      </c>
      <c r="C25" s="15">
        <v>515920</v>
      </c>
      <c r="D25" s="15" t="s">
        <v>11</v>
      </c>
      <c r="E25" s="15" t="s">
        <v>11</v>
      </c>
      <c r="F25" s="15">
        <v>515920</v>
      </c>
      <c r="G25" s="15" t="s">
        <v>11</v>
      </c>
      <c r="H25" s="15" t="s">
        <v>11</v>
      </c>
      <c r="I25" s="15" t="s">
        <v>11</v>
      </c>
    </row>
    <row r="26" spans="2:9" hidden="1" x14ac:dyDescent="0.25">
      <c r="B26" s="14" t="s">
        <v>31</v>
      </c>
      <c r="C26" s="15">
        <v>196843.45</v>
      </c>
      <c r="D26" s="15">
        <v>19360.449999999997</v>
      </c>
      <c r="E26" s="15">
        <v>11321.615</v>
      </c>
      <c r="F26" s="15" t="s">
        <v>11</v>
      </c>
      <c r="G26" s="15">
        <v>173661.57499999998</v>
      </c>
      <c r="H26" s="15" t="s">
        <v>11</v>
      </c>
      <c r="I26" s="15">
        <v>2062</v>
      </c>
    </row>
    <row r="27" spans="2:9" hidden="1" x14ac:dyDescent="0.25">
      <c r="B27" s="14" t="s">
        <v>32</v>
      </c>
      <c r="C27" s="15">
        <v>165144.5675</v>
      </c>
      <c r="D27" s="15">
        <v>8556.567500000001</v>
      </c>
      <c r="E27" s="15" t="s">
        <v>11</v>
      </c>
      <c r="F27" s="15">
        <v>156588</v>
      </c>
      <c r="G27" s="15" t="s">
        <v>11</v>
      </c>
      <c r="H27" s="15" t="s">
        <v>11</v>
      </c>
      <c r="I27" s="15" t="s">
        <v>11</v>
      </c>
    </row>
    <row r="28" spans="2:9" hidden="1" x14ac:dyDescent="0.25">
      <c r="B28" s="14" t="s">
        <v>33</v>
      </c>
      <c r="C28" s="15">
        <v>56188.95</v>
      </c>
      <c r="D28" s="15">
        <v>90.95</v>
      </c>
      <c r="E28" s="15">
        <v>60129.107499999998</v>
      </c>
      <c r="F28" s="15" t="s">
        <v>11</v>
      </c>
      <c r="G28" s="15" t="s">
        <v>11</v>
      </c>
      <c r="H28" s="15" t="s">
        <v>11</v>
      </c>
      <c r="I28" s="15" t="s">
        <v>11</v>
      </c>
    </row>
    <row r="29" spans="2:9" hidden="1" x14ac:dyDescent="0.25">
      <c r="B29" s="16" t="s">
        <v>34</v>
      </c>
      <c r="C29" s="17">
        <v>109795.03500000012</v>
      </c>
      <c r="D29" s="17">
        <v>95307.695000000123</v>
      </c>
      <c r="E29" s="17" t="s">
        <v>11</v>
      </c>
      <c r="F29" s="17" t="s">
        <v>11</v>
      </c>
      <c r="G29" s="17" t="s">
        <v>11</v>
      </c>
      <c r="H29" s="18">
        <v>444.33749999999998</v>
      </c>
      <c r="I29" s="19">
        <v>14043</v>
      </c>
    </row>
    <row r="30" spans="2:9" hidden="1" x14ac:dyDescent="0.25">
      <c r="B30" s="20"/>
      <c r="C30" s="21"/>
      <c r="D30" s="22"/>
      <c r="E30" s="22"/>
      <c r="F30" s="15"/>
      <c r="G30" s="22"/>
      <c r="H30" s="23"/>
      <c r="I30" s="23" t="s">
        <v>35</v>
      </c>
    </row>
    <row r="31" spans="2:9" hidden="1" x14ac:dyDescent="0.25">
      <c r="B31" s="20"/>
      <c r="C31" s="21"/>
      <c r="D31" s="22"/>
      <c r="E31" s="22"/>
      <c r="F31" s="15"/>
      <c r="G31" s="22"/>
      <c r="H31" s="23"/>
      <c r="I31" s="23"/>
    </row>
    <row r="32" spans="2:9" ht="13.5" hidden="1" x14ac:dyDescent="0.25">
      <c r="B32" s="1" t="s">
        <v>0</v>
      </c>
      <c r="C32" s="2"/>
      <c r="D32" s="2"/>
      <c r="E32" s="2"/>
      <c r="F32" s="2"/>
      <c r="G32" s="2"/>
      <c r="H32" s="2"/>
      <c r="I32" s="2"/>
    </row>
    <row r="33" spans="2:9" ht="13.5" hidden="1" x14ac:dyDescent="0.25">
      <c r="B33" s="4" t="s">
        <v>1</v>
      </c>
      <c r="C33" s="2"/>
      <c r="D33" s="5"/>
      <c r="E33" s="5"/>
      <c r="F33" s="5"/>
      <c r="G33" s="5"/>
      <c r="H33" s="5"/>
      <c r="I33" s="5"/>
    </row>
    <row r="34" spans="2:9" ht="13.5" hidden="1" x14ac:dyDescent="0.25">
      <c r="B34" s="6"/>
      <c r="C34" s="7"/>
      <c r="D34" s="7"/>
      <c r="E34" s="7"/>
      <c r="F34" s="7"/>
      <c r="G34" s="7"/>
      <c r="H34" s="7"/>
      <c r="I34" s="7"/>
    </row>
    <row r="35" spans="2:9" ht="45" hidden="1" x14ac:dyDescent="0.25">
      <c r="B35" s="8" t="s">
        <v>2</v>
      </c>
      <c r="C35" s="9" t="s">
        <v>3</v>
      </c>
      <c r="D35" s="10" t="s">
        <v>4</v>
      </c>
      <c r="E35" s="10" t="s">
        <v>5</v>
      </c>
      <c r="F35" s="10" t="s">
        <v>36</v>
      </c>
      <c r="G35" s="10" t="s">
        <v>7</v>
      </c>
      <c r="H35" s="10" t="s">
        <v>8</v>
      </c>
      <c r="I35" s="10" t="s">
        <v>9</v>
      </c>
    </row>
    <row r="36" spans="2:9" hidden="1" x14ac:dyDescent="0.25">
      <c r="B36" s="12">
        <v>2014</v>
      </c>
      <c r="C36" s="13">
        <f>+SUM(D36:I36)</f>
        <v>11039947.218499996</v>
      </c>
      <c r="D36" s="13">
        <f t="shared" ref="D36:I36" si="1">+SUM(D37:D60)</f>
        <v>5634703.3999999957</v>
      </c>
      <c r="E36" s="13">
        <f t="shared" si="1"/>
        <v>2015713.8350000004</v>
      </c>
      <c r="F36" s="13">
        <f t="shared" si="1"/>
        <v>2293264.1009999998</v>
      </c>
      <c r="G36" s="13">
        <f t="shared" si="1"/>
        <v>286029.21999999997</v>
      </c>
      <c r="H36" s="13">
        <f t="shared" si="1"/>
        <v>386417.66249999998</v>
      </c>
      <c r="I36" s="13">
        <f t="shared" si="1"/>
        <v>423819</v>
      </c>
    </row>
    <row r="37" spans="2:9" hidden="1" x14ac:dyDescent="0.25">
      <c r="B37" s="14" t="s">
        <v>10</v>
      </c>
      <c r="C37" s="15">
        <f t="shared" ref="C37:C60" si="2">+SUM(D37:I37)</f>
        <v>50659.49</v>
      </c>
      <c r="D37" s="15">
        <v>157.67500000000001</v>
      </c>
      <c r="E37" s="15">
        <v>21655.4925</v>
      </c>
      <c r="F37" s="15" t="s">
        <v>11</v>
      </c>
      <c r="G37" s="15">
        <v>28842.072499999998</v>
      </c>
      <c r="H37" s="15">
        <v>4.25</v>
      </c>
      <c r="I37" s="15" t="s">
        <v>11</v>
      </c>
    </row>
    <row r="38" spans="2:9" hidden="1" x14ac:dyDescent="0.25">
      <c r="B38" s="14" t="s">
        <v>12</v>
      </c>
      <c r="C38" s="15">
        <f t="shared" si="2"/>
        <v>411210.29600000009</v>
      </c>
      <c r="D38" s="15">
        <v>186347.81600000008</v>
      </c>
      <c r="E38" s="15">
        <v>218303.88750000001</v>
      </c>
      <c r="F38" s="15" t="s">
        <v>11</v>
      </c>
      <c r="G38" s="15" t="s">
        <v>11</v>
      </c>
      <c r="H38" s="15">
        <v>3026.5924999999997</v>
      </c>
      <c r="I38" s="15">
        <v>3532</v>
      </c>
    </row>
    <row r="39" spans="2:9" hidden="1" x14ac:dyDescent="0.25">
      <c r="B39" s="14" t="s">
        <v>13</v>
      </c>
      <c r="C39" s="15">
        <f t="shared" si="2"/>
        <v>257211.56150000001</v>
      </c>
      <c r="D39" s="15">
        <v>74570.843000000023</v>
      </c>
      <c r="E39" s="15" t="s">
        <v>11</v>
      </c>
      <c r="F39" s="15">
        <v>181981.92599999998</v>
      </c>
      <c r="G39" s="15" t="s">
        <v>11</v>
      </c>
      <c r="H39" s="15">
        <v>628.79250000000002</v>
      </c>
      <c r="I39" s="15">
        <v>30</v>
      </c>
    </row>
    <row r="40" spans="2:9" hidden="1" x14ac:dyDescent="0.25">
      <c r="B40" s="14" t="s">
        <v>14</v>
      </c>
      <c r="C40" s="15">
        <f t="shared" si="2"/>
        <v>792855.6124999997</v>
      </c>
      <c r="D40" s="15">
        <v>260.01500000000004</v>
      </c>
      <c r="E40" s="15" t="s">
        <v>11</v>
      </c>
      <c r="F40" s="15">
        <v>791244.59749999968</v>
      </c>
      <c r="G40" s="15" t="s">
        <v>11</v>
      </c>
      <c r="H40" s="24">
        <v>0</v>
      </c>
      <c r="I40" s="15">
        <v>1351</v>
      </c>
    </row>
    <row r="41" spans="2:9" hidden="1" x14ac:dyDescent="0.25">
      <c r="B41" s="14" t="s">
        <v>15</v>
      </c>
      <c r="C41" s="15">
        <f t="shared" si="2"/>
        <v>309693.51549999946</v>
      </c>
      <c r="D41" s="15">
        <v>295125.41849999945</v>
      </c>
      <c r="E41" s="15" t="s">
        <v>11</v>
      </c>
      <c r="F41" s="15">
        <v>13954.097000000002</v>
      </c>
      <c r="G41" s="15" t="s">
        <v>11</v>
      </c>
      <c r="H41" s="24">
        <v>0</v>
      </c>
      <c r="I41" s="15">
        <v>614</v>
      </c>
    </row>
    <row r="42" spans="2:9" hidden="1" x14ac:dyDescent="0.25">
      <c r="B42" s="14" t="s">
        <v>16</v>
      </c>
      <c r="C42" s="15">
        <f t="shared" si="2"/>
        <v>258696.44750000001</v>
      </c>
      <c r="D42" s="15">
        <v>2688.3375000000005</v>
      </c>
      <c r="E42" s="15">
        <v>204609.68750000003</v>
      </c>
      <c r="F42" s="15" t="s">
        <v>11</v>
      </c>
      <c r="G42" s="15">
        <v>27945.365000000002</v>
      </c>
      <c r="H42" s="15">
        <v>9110.0575000000008</v>
      </c>
      <c r="I42" s="15">
        <v>14343</v>
      </c>
    </row>
    <row r="43" spans="2:9" hidden="1" x14ac:dyDescent="0.25">
      <c r="B43" s="14" t="s">
        <v>17</v>
      </c>
      <c r="C43" s="15">
        <f t="shared" si="2"/>
        <v>500504.23099999985</v>
      </c>
      <c r="D43" s="15">
        <v>1018.3000000000001</v>
      </c>
      <c r="E43" s="15" t="s">
        <v>11</v>
      </c>
      <c r="F43" s="15">
        <v>498577.93099999987</v>
      </c>
      <c r="G43" s="15" t="s">
        <v>11</v>
      </c>
      <c r="H43" s="24">
        <v>0</v>
      </c>
      <c r="I43" s="15">
        <v>908</v>
      </c>
    </row>
    <row r="44" spans="2:9" hidden="1" x14ac:dyDescent="0.25">
      <c r="B44" s="14" t="s">
        <v>18</v>
      </c>
      <c r="C44" s="15">
        <f t="shared" si="2"/>
        <v>167392.84249999997</v>
      </c>
      <c r="D44" s="15">
        <v>167392.84249999997</v>
      </c>
      <c r="E44" s="15" t="s">
        <v>11</v>
      </c>
      <c r="F44" s="15" t="s">
        <v>11</v>
      </c>
      <c r="G44" s="15" t="s">
        <v>11</v>
      </c>
      <c r="H44" s="24">
        <v>0</v>
      </c>
      <c r="I44" s="24" t="s">
        <v>11</v>
      </c>
    </row>
    <row r="45" spans="2:9" hidden="1" x14ac:dyDescent="0.25">
      <c r="B45" s="14" t="s">
        <v>19</v>
      </c>
      <c r="C45" s="15">
        <f t="shared" si="2"/>
        <v>263518.30750000011</v>
      </c>
      <c r="D45" s="15">
        <v>254828.8600000001</v>
      </c>
      <c r="E45" s="15" t="s">
        <v>11</v>
      </c>
      <c r="F45" s="15" t="s">
        <v>11</v>
      </c>
      <c r="G45" s="15" t="s">
        <v>11</v>
      </c>
      <c r="H45" s="15">
        <v>7955.4475000000002</v>
      </c>
      <c r="I45" s="15">
        <v>734</v>
      </c>
    </row>
    <row r="46" spans="2:9" hidden="1" x14ac:dyDescent="0.25">
      <c r="B46" s="14" t="s">
        <v>20</v>
      </c>
      <c r="C46" s="15">
        <f t="shared" si="2"/>
        <v>500747.01250000368</v>
      </c>
      <c r="D46" s="15">
        <v>397147.42500000371</v>
      </c>
      <c r="E46" s="15" t="s">
        <v>11</v>
      </c>
      <c r="F46" s="15">
        <v>34600.477499999986</v>
      </c>
      <c r="G46" s="15" t="s">
        <v>11</v>
      </c>
      <c r="H46" s="15">
        <v>64877.11</v>
      </c>
      <c r="I46" s="15">
        <v>4122</v>
      </c>
    </row>
    <row r="47" spans="2:9" hidden="1" x14ac:dyDescent="0.25">
      <c r="B47" s="14" t="s">
        <v>21</v>
      </c>
      <c r="C47" s="15">
        <f t="shared" si="2"/>
        <v>582029.03200000222</v>
      </c>
      <c r="D47" s="15">
        <v>567630.22700000217</v>
      </c>
      <c r="E47" s="15" t="s">
        <v>11</v>
      </c>
      <c r="F47" s="15" t="s">
        <v>11</v>
      </c>
      <c r="G47" s="15" t="s">
        <v>11</v>
      </c>
      <c r="H47" s="15">
        <v>2195.8050000000003</v>
      </c>
      <c r="I47" s="15">
        <v>12203</v>
      </c>
    </row>
    <row r="48" spans="2:9" hidden="1" x14ac:dyDescent="0.25">
      <c r="B48" s="14" t="s">
        <v>22</v>
      </c>
      <c r="C48" s="15">
        <f t="shared" si="2"/>
        <v>691492.54000000015</v>
      </c>
      <c r="D48" s="15">
        <v>1394.4975000000002</v>
      </c>
      <c r="E48" s="15">
        <v>638077.24000000011</v>
      </c>
      <c r="F48" s="15" t="s">
        <v>11</v>
      </c>
      <c r="G48" s="15" t="s">
        <v>11</v>
      </c>
      <c r="H48" s="15">
        <v>49983.802499999998</v>
      </c>
      <c r="I48" s="15">
        <v>2037</v>
      </c>
    </row>
    <row r="49" spans="1:28" hidden="1" x14ac:dyDescent="0.25">
      <c r="B49" s="14" t="s">
        <v>23</v>
      </c>
      <c r="C49" s="15">
        <f t="shared" si="2"/>
        <v>493237.88000000006</v>
      </c>
      <c r="D49" s="15">
        <v>594.45749999999998</v>
      </c>
      <c r="E49" s="15">
        <v>475894.93000000005</v>
      </c>
      <c r="F49" s="15" t="s">
        <v>11</v>
      </c>
      <c r="G49" s="15" t="s">
        <v>11</v>
      </c>
      <c r="H49" s="15">
        <v>15777.4925</v>
      </c>
      <c r="I49" s="15">
        <v>971</v>
      </c>
    </row>
    <row r="50" spans="1:28" hidden="1" x14ac:dyDescent="0.25">
      <c r="B50" s="14" t="s">
        <v>24</v>
      </c>
      <c r="C50" s="15">
        <f>+SUM(D50:I50)</f>
        <v>3950379.2194999903</v>
      </c>
      <c r="D50" s="15">
        <v>3368624.8244999903</v>
      </c>
      <c r="E50" s="15" t="s">
        <v>11</v>
      </c>
      <c r="F50" s="15" t="s">
        <v>11</v>
      </c>
      <c r="G50" s="15" t="s">
        <v>11</v>
      </c>
      <c r="H50" s="15">
        <v>215442.39499999999</v>
      </c>
      <c r="I50" s="15">
        <v>366312</v>
      </c>
    </row>
    <row r="51" spans="1:28" hidden="1" x14ac:dyDescent="0.25">
      <c r="B51" s="14" t="s">
        <v>25</v>
      </c>
      <c r="C51" s="15">
        <f t="shared" si="2"/>
        <v>133882.85800000001</v>
      </c>
      <c r="D51" s="15">
        <v>81599.448000000004</v>
      </c>
      <c r="E51" s="15">
        <v>25.5</v>
      </c>
      <c r="F51" s="15" t="s">
        <v>11</v>
      </c>
      <c r="G51" s="15">
        <v>43114.975000000006</v>
      </c>
      <c r="H51" s="15">
        <v>8334.9349999999995</v>
      </c>
      <c r="I51" s="15">
        <v>808</v>
      </c>
    </row>
    <row r="52" spans="1:28" hidden="1" x14ac:dyDescent="0.25">
      <c r="B52" s="14" t="s">
        <v>26</v>
      </c>
      <c r="C52" s="15">
        <f t="shared" si="2"/>
        <v>45776.992499999993</v>
      </c>
      <c r="D52" s="15" t="s">
        <v>11</v>
      </c>
      <c r="E52" s="15" t="s">
        <v>11</v>
      </c>
      <c r="F52" s="15">
        <v>45776.992499999993</v>
      </c>
      <c r="G52" s="15" t="s">
        <v>11</v>
      </c>
      <c r="H52" s="24">
        <v>0</v>
      </c>
      <c r="I52" s="24" t="s">
        <v>11</v>
      </c>
    </row>
    <row r="53" spans="1:28" hidden="1" x14ac:dyDescent="0.25">
      <c r="B53" s="14" t="s">
        <v>27</v>
      </c>
      <c r="C53" s="15">
        <f>+SUM(D53:I53)</f>
        <v>91919.897500000006</v>
      </c>
      <c r="D53" s="15">
        <v>17.425000000000004</v>
      </c>
      <c r="E53" s="15" t="s">
        <v>11</v>
      </c>
      <c r="F53" s="15">
        <v>91902.472500000003</v>
      </c>
      <c r="G53" s="15" t="s">
        <v>11</v>
      </c>
      <c r="H53" s="24">
        <v>0</v>
      </c>
      <c r="I53" s="24" t="s">
        <v>11</v>
      </c>
    </row>
    <row r="54" spans="1:28" hidden="1" x14ac:dyDescent="0.25">
      <c r="B54" s="14" t="s">
        <v>28</v>
      </c>
      <c r="C54" s="15">
        <f>+SUM(D54:I54)</f>
        <v>118537.98499999996</v>
      </c>
      <c r="D54" s="15">
        <v>115825.03499999996</v>
      </c>
      <c r="E54" s="15" t="s">
        <v>11</v>
      </c>
      <c r="F54" s="15" t="s">
        <v>11</v>
      </c>
      <c r="G54" s="15" t="s">
        <v>11</v>
      </c>
      <c r="H54" s="15">
        <v>73.95</v>
      </c>
      <c r="I54" s="15">
        <v>2639</v>
      </c>
    </row>
    <row r="55" spans="1:28" hidden="1" x14ac:dyDescent="0.25">
      <c r="B55" s="14" t="s">
        <v>29</v>
      </c>
      <c r="C55" s="15">
        <f t="shared" si="2"/>
        <v>408988.09250000003</v>
      </c>
      <c r="D55" s="15">
        <v>1141.125</v>
      </c>
      <c r="E55" s="15">
        <v>399630.72500000003</v>
      </c>
      <c r="F55" s="15" t="s">
        <v>11</v>
      </c>
      <c r="G55" s="15" t="s">
        <v>11</v>
      </c>
      <c r="H55" s="15">
        <v>7902.2424999999994</v>
      </c>
      <c r="I55" s="15">
        <v>314</v>
      </c>
    </row>
    <row r="56" spans="1:28" hidden="1" x14ac:dyDescent="0.25">
      <c r="B56" s="14" t="s">
        <v>30</v>
      </c>
      <c r="C56" s="15">
        <f t="shared" si="2"/>
        <v>498262.49050000048</v>
      </c>
      <c r="D56" s="15" t="s">
        <v>11</v>
      </c>
      <c r="E56" s="15" t="s">
        <v>11</v>
      </c>
      <c r="F56" s="15">
        <v>498262.49050000048</v>
      </c>
      <c r="G56" s="15" t="s">
        <v>11</v>
      </c>
      <c r="H56" s="24">
        <v>0</v>
      </c>
      <c r="I56" s="24" t="s">
        <v>11</v>
      </c>
    </row>
    <row r="57" spans="1:28" hidden="1" x14ac:dyDescent="0.25">
      <c r="B57" s="14" t="s">
        <v>31</v>
      </c>
      <c r="C57" s="15">
        <f t="shared" si="2"/>
        <v>204591.13999999998</v>
      </c>
      <c r="D57" s="15">
        <v>13434.207499999999</v>
      </c>
      <c r="E57" s="15">
        <v>257.125</v>
      </c>
      <c r="F57" s="15" t="s">
        <v>11</v>
      </c>
      <c r="G57" s="15">
        <v>186126.8075</v>
      </c>
      <c r="H57" s="24">
        <v>0</v>
      </c>
      <c r="I57" s="15">
        <v>4773</v>
      </c>
    </row>
    <row r="58" spans="1:28" hidden="1" x14ac:dyDescent="0.25">
      <c r="B58" s="14" t="s">
        <v>32</v>
      </c>
      <c r="C58" s="15">
        <f t="shared" si="2"/>
        <v>144175.02700000006</v>
      </c>
      <c r="D58" s="15">
        <v>7211.9105000000009</v>
      </c>
      <c r="E58" s="15" t="s">
        <v>11</v>
      </c>
      <c r="F58" s="15">
        <v>136963.11650000006</v>
      </c>
      <c r="G58" s="15" t="s">
        <v>11</v>
      </c>
      <c r="H58" s="24">
        <v>0</v>
      </c>
      <c r="I58" s="24" t="s">
        <v>11</v>
      </c>
    </row>
    <row r="59" spans="1:28" hidden="1" x14ac:dyDescent="0.25">
      <c r="B59" s="14" t="s">
        <v>33</v>
      </c>
      <c r="C59" s="15">
        <f t="shared" si="2"/>
        <v>57429.247500000005</v>
      </c>
      <c r="D59" s="15">
        <v>170</v>
      </c>
      <c r="E59" s="15">
        <v>57259.247500000005</v>
      </c>
      <c r="F59" s="15" t="s">
        <v>11</v>
      </c>
      <c r="G59" s="15" t="s">
        <v>11</v>
      </c>
      <c r="H59" s="24">
        <v>0</v>
      </c>
      <c r="I59" s="24" t="s">
        <v>11</v>
      </c>
    </row>
    <row r="60" spans="1:28" hidden="1" x14ac:dyDescent="0.25">
      <c r="B60" s="16" t="s">
        <v>34</v>
      </c>
      <c r="C60" s="25">
        <f t="shared" si="2"/>
        <v>106755.49999999997</v>
      </c>
      <c r="D60" s="17">
        <v>97522.709999999977</v>
      </c>
      <c r="E60" s="17" t="s">
        <v>11</v>
      </c>
      <c r="F60" s="17" t="s">
        <v>11</v>
      </c>
      <c r="G60" s="17" t="s">
        <v>11</v>
      </c>
      <c r="H60" s="19">
        <v>1104.79</v>
      </c>
      <c r="I60" s="19">
        <v>8128</v>
      </c>
    </row>
    <row r="61" spans="1:28" hidden="1" x14ac:dyDescent="0.25">
      <c r="B61" s="20"/>
      <c r="C61" s="21"/>
      <c r="D61" s="22"/>
      <c r="E61" s="22"/>
      <c r="F61" s="15"/>
      <c r="G61" s="22"/>
      <c r="H61" s="22"/>
      <c r="I61" s="23" t="s">
        <v>35</v>
      </c>
    </row>
    <row r="62" spans="1:28" s="26" customFormat="1" ht="3" hidden="1" customHeight="1" x14ac:dyDescent="0.25"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8" ht="21.95" hidden="1" customHeight="1" x14ac:dyDescent="0.25">
      <c r="A63" s="127" t="s">
        <v>2</v>
      </c>
      <c r="B63" s="128"/>
      <c r="C63" s="9" t="s">
        <v>3</v>
      </c>
      <c r="D63" s="10" t="s">
        <v>4</v>
      </c>
      <c r="E63" s="10" t="s">
        <v>5</v>
      </c>
      <c r="F63" s="10" t="s">
        <v>36</v>
      </c>
      <c r="G63" s="10" t="s">
        <v>7</v>
      </c>
      <c r="H63" s="10" t="s">
        <v>8</v>
      </c>
      <c r="I63" s="10" t="s">
        <v>9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8" s="29" customFormat="1" ht="12.95" hidden="1" customHeight="1" x14ac:dyDescent="0.15">
      <c r="A64" s="129">
        <v>2015</v>
      </c>
      <c r="B64" s="130"/>
      <c r="C64" s="28">
        <f>SUM(D64:I64)</f>
        <v>11019826.826789994</v>
      </c>
      <c r="D64" s="28">
        <f t="shared" ref="D64:I64" si="3">SUM(D65:D88)</f>
        <v>5457810.4400000013</v>
      </c>
      <c r="E64" s="28">
        <f>SUM(E65:E88)</f>
        <v>2016627.2575000001</v>
      </c>
      <c r="F64" s="28">
        <f t="shared" si="3"/>
        <v>2122243.9674999998</v>
      </c>
      <c r="G64" s="28">
        <f>SUM(G65:G88)</f>
        <v>278414.38250000001</v>
      </c>
      <c r="H64" s="28">
        <f t="shared" si="3"/>
        <v>350213.70295000001</v>
      </c>
      <c r="I64" s="28">
        <f t="shared" si="3"/>
        <v>794517.07633999211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B64" s="30"/>
    </row>
    <row r="65" spans="1:29" ht="9.75" hidden="1" customHeight="1" x14ac:dyDescent="0.25">
      <c r="A65" s="3" t="s">
        <v>10</v>
      </c>
      <c r="B65" s="14"/>
      <c r="C65" s="31">
        <f>SUM(D65:I65)</f>
        <v>67389.163611347205</v>
      </c>
      <c r="D65" s="31">
        <v>369.75</v>
      </c>
      <c r="E65" s="31">
        <v>34213.377499999995</v>
      </c>
      <c r="F65" s="24">
        <v>0</v>
      </c>
      <c r="G65" s="32">
        <v>32649.264999999999</v>
      </c>
      <c r="H65" s="24">
        <v>0</v>
      </c>
      <c r="I65" s="31">
        <v>156.7711113472163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3"/>
      <c r="AA65" s="33"/>
    </row>
    <row r="66" spans="1:29" ht="9.75" hidden="1" customHeight="1" x14ac:dyDescent="0.25">
      <c r="A66" s="3" t="s">
        <v>12</v>
      </c>
      <c r="B66" s="14"/>
      <c r="C66" s="31">
        <f t="shared" ref="C66:C88" si="4">SUM(D66:I66)</f>
        <v>330626.50239502767</v>
      </c>
      <c r="D66" s="31">
        <v>158324.29</v>
      </c>
      <c r="E66" s="31">
        <v>164265.29250000001</v>
      </c>
      <c r="F66" s="24">
        <v>0</v>
      </c>
      <c r="G66" s="24">
        <v>0</v>
      </c>
      <c r="H66" s="31">
        <v>3231.5299999999997</v>
      </c>
      <c r="I66" s="31">
        <v>4805.3898950276198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3"/>
      <c r="AA66" s="33"/>
    </row>
    <row r="67" spans="1:29" ht="9.75" hidden="1" customHeight="1" x14ac:dyDescent="0.25">
      <c r="A67" s="3" t="s">
        <v>13</v>
      </c>
      <c r="B67" s="14"/>
      <c r="C67" s="31">
        <f t="shared" si="4"/>
        <v>212368.72050000002</v>
      </c>
      <c r="D67" s="31">
        <v>78513.182499999995</v>
      </c>
      <c r="E67" s="31" t="s">
        <v>11</v>
      </c>
      <c r="F67" s="31">
        <v>133684.26300000004</v>
      </c>
      <c r="G67" s="24">
        <v>0</v>
      </c>
      <c r="H67" s="31">
        <v>171.27500000000001</v>
      </c>
      <c r="I67" s="24" t="s">
        <v>11</v>
      </c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3"/>
      <c r="AA67" s="33"/>
    </row>
    <row r="68" spans="1:29" ht="9.75" hidden="1" customHeight="1" x14ac:dyDescent="0.25">
      <c r="A68" s="3" t="s">
        <v>14</v>
      </c>
      <c r="B68" s="14"/>
      <c r="C68" s="31">
        <f t="shared" si="4"/>
        <v>747419.85099999979</v>
      </c>
      <c r="D68" s="31">
        <v>0.63750000000000007</v>
      </c>
      <c r="E68" s="31" t="s">
        <v>11</v>
      </c>
      <c r="F68" s="31">
        <v>747419.17099999986</v>
      </c>
      <c r="G68" s="24">
        <v>0</v>
      </c>
      <c r="H68" s="32">
        <v>4.2500000000000003E-2</v>
      </c>
      <c r="I68" s="24" t="s">
        <v>11</v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3"/>
      <c r="AA68" s="33"/>
    </row>
    <row r="69" spans="1:29" ht="9.75" hidden="1" customHeight="1" x14ac:dyDescent="0.25">
      <c r="A69" s="3" t="s">
        <v>15</v>
      </c>
      <c r="B69" s="14"/>
      <c r="C69" s="31">
        <f t="shared" si="4"/>
        <v>322072.9915</v>
      </c>
      <c r="D69" s="31">
        <v>302204.88999999996</v>
      </c>
      <c r="E69" s="31" t="s">
        <v>11</v>
      </c>
      <c r="F69" s="31">
        <v>12979.229500000001</v>
      </c>
      <c r="G69" s="24">
        <v>0</v>
      </c>
      <c r="H69" s="32">
        <v>209.52500000000001</v>
      </c>
      <c r="I69" s="31">
        <v>6679.3469999999897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3"/>
      <c r="AA69" s="33"/>
    </row>
    <row r="70" spans="1:29" ht="9.75" hidden="1" customHeight="1" x14ac:dyDescent="0.25">
      <c r="A70" s="3" t="s">
        <v>16</v>
      </c>
      <c r="B70" s="14"/>
      <c r="C70" s="31">
        <f t="shared" si="4"/>
        <v>261730.02993710156</v>
      </c>
      <c r="D70" s="31">
        <v>104.55</v>
      </c>
      <c r="E70" s="31">
        <v>226361.06750000003</v>
      </c>
      <c r="F70" s="24">
        <v>0</v>
      </c>
      <c r="G70" s="32">
        <v>9982.74</v>
      </c>
      <c r="H70" s="31">
        <v>11276.8225</v>
      </c>
      <c r="I70" s="31">
        <v>14004.849937101548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3"/>
      <c r="AA70" s="33"/>
    </row>
    <row r="71" spans="1:29" ht="9.75" hidden="1" customHeight="1" x14ac:dyDescent="0.25">
      <c r="A71" s="3" t="s">
        <v>17</v>
      </c>
      <c r="B71" s="14"/>
      <c r="C71" s="31">
        <f t="shared" si="4"/>
        <v>416097.9470000001</v>
      </c>
      <c r="D71" s="31">
        <v>1280.9500000000003</v>
      </c>
      <c r="E71" s="31" t="s">
        <v>11</v>
      </c>
      <c r="F71" s="31">
        <v>414816.99700000009</v>
      </c>
      <c r="G71" s="24">
        <v>0</v>
      </c>
      <c r="H71" s="24">
        <v>0</v>
      </c>
      <c r="I71" s="24" t="s">
        <v>11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3"/>
      <c r="AA71" s="33"/>
    </row>
    <row r="72" spans="1:29" ht="9.75" hidden="1" customHeight="1" x14ac:dyDescent="0.25">
      <c r="A72" s="3" t="s">
        <v>18</v>
      </c>
      <c r="B72" s="14"/>
      <c r="C72" s="31">
        <f t="shared" si="4"/>
        <v>182010.69249999998</v>
      </c>
      <c r="D72" s="31">
        <v>180902.75999999998</v>
      </c>
      <c r="E72" s="31" t="s">
        <v>11</v>
      </c>
      <c r="F72" s="24">
        <v>0</v>
      </c>
      <c r="G72" s="24">
        <v>0</v>
      </c>
      <c r="H72" s="32">
        <v>951.53250000000003</v>
      </c>
      <c r="I72" s="31">
        <v>156.4</v>
      </c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3"/>
      <c r="AA72" s="33"/>
    </row>
    <row r="73" spans="1:29" ht="9.75" hidden="1" customHeight="1" x14ac:dyDescent="0.25">
      <c r="A73" s="3" t="s">
        <v>19</v>
      </c>
      <c r="B73" s="14"/>
      <c r="C73" s="31">
        <f t="shared" si="4"/>
        <v>272740.23907989805</v>
      </c>
      <c r="D73" s="31">
        <v>255054.98750000002</v>
      </c>
      <c r="E73" s="31" t="s">
        <v>11</v>
      </c>
      <c r="F73" s="24">
        <v>0</v>
      </c>
      <c r="G73" s="24">
        <v>0</v>
      </c>
      <c r="H73" s="31">
        <v>10579.992500000002</v>
      </c>
      <c r="I73" s="31">
        <v>7105.2590798980027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3"/>
      <c r="AA73" s="33"/>
    </row>
    <row r="74" spans="1:29" ht="9.75" hidden="1" customHeight="1" x14ac:dyDescent="0.25">
      <c r="A74" s="3" t="s">
        <v>20</v>
      </c>
      <c r="B74" s="14"/>
      <c r="C74" s="31">
        <f t="shared" si="4"/>
        <v>520580.94901699963</v>
      </c>
      <c r="D74" s="31">
        <v>426965.70500000007</v>
      </c>
      <c r="E74" s="31" t="s">
        <v>11</v>
      </c>
      <c r="F74" s="31">
        <v>44828.642</v>
      </c>
      <c r="G74" s="24">
        <v>0</v>
      </c>
      <c r="H74" s="31">
        <v>34135.490000000005</v>
      </c>
      <c r="I74" s="31">
        <v>14651.11201699957</v>
      </c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3"/>
      <c r="AA74" s="34"/>
      <c r="AB74" s="35"/>
      <c r="AC74" s="35"/>
    </row>
    <row r="75" spans="1:29" ht="9.75" hidden="1" customHeight="1" x14ac:dyDescent="0.25">
      <c r="A75" s="3" t="s">
        <v>21</v>
      </c>
      <c r="B75" s="14"/>
      <c r="C75" s="31">
        <f t="shared" si="4"/>
        <v>633470.74290416518</v>
      </c>
      <c r="D75" s="31">
        <v>609297.42000000027</v>
      </c>
      <c r="E75" s="31" t="s">
        <v>11</v>
      </c>
      <c r="F75" s="24">
        <v>0</v>
      </c>
      <c r="G75" s="24">
        <v>0</v>
      </c>
      <c r="H75" s="31">
        <v>6476.1075000000001</v>
      </c>
      <c r="I75" s="31">
        <v>17697.215404164897</v>
      </c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3"/>
      <c r="AA75" s="34"/>
      <c r="AB75" s="36"/>
      <c r="AC75" s="36"/>
    </row>
    <row r="76" spans="1:29" ht="9.75" hidden="1" customHeight="1" x14ac:dyDescent="0.25">
      <c r="A76" s="3" t="s">
        <v>22</v>
      </c>
      <c r="B76" s="14"/>
      <c r="C76" s="31">
        <f t="shared" si="4"/>
        <v>658209.87085076491</v>
      </c>
      <c r="D76" s="31">
        <v>924.39750000000004</v>
      </c>
      <c r="E76" s="31">
        <v>613058.14249999996</v>
      </c>
      <c r="F76" s="24">
        <v>0</v>
      </c>
      <c r="G76" s="24">
        <v>0</v>
      </c>
      <c r="H76" s="31">
        <v>39598.845450000001</v>
      </c>
      <c r="I76" s="31">
        <v>4628.485400764981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3"/>
      <c r="AA76" s="34"/>
      <c r="AB76" s="36"/>
      <c r="AC76" s="36"/>
    </row>
    <row r="77" spans="1:29" ht="9.75" hidden="1" customHeight="1" x14ac:dyDescent="0.25">
      <c r="A77" s="3" t="s">
        <v>23</v>
      </c>
      <c r="B77" s="14"/>
      <c r="C77" s="31">
        <f t="shared" si="4"/>
        <v>547399.98682022945</v>
      </c>
      <c r="D77" s="31">
        <v>296.13</v>
      </c>
      <c r="E77" s="31">
        <v>501870.33750000002</v>
      </c>
      <c r="F77" s="24">
        <v>0</v>
      </c>
      <c r="G77" s="24">
        <v>0</v>
      </c>
      <c r="H77" s="31">
        <v>39253.892499999994</v>
      </c>
      <c r="I77" s="31">
        <v>5979.6268202294941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3"/>
      <c r="AA77" s="34"/>
      <c r="AB77" s="37"/>
      <c r="AC77" s="35"/>
    </row>
    <row r="78" spans="1:29" ht="9.75" hidden="1" customHeight="1" x14ac:dyDescent="0.25">
      <c r="A78" s="3" t="s">
        <v>24</v>
      </c>
      <c r="B78" s="14"/>
      <c r="C78" s="31">
        <f t="shared" si="4"/>
        <v>4033452.7180465376</v>
      </c>
      <c r="D78" s="31">
        <v>3171622.5725000007</v>
      </c>
      <c r="E78" s="31" t="s">
        <v>11</v>
      </c>
      <c r="F78" s="24">
        <v>0</v>
      </c>
      <c r="G78" s="24">
        <v>0</v>
      </c>
      <c r="H78" s="31">
        <v>162433.63500000001</v>
      </c>
      <c r="I78" s="31">
        <v>699396.51054653688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3"/>
      <c r="AA78" s="38"/>
      <c r="AB78" s="39"/>
      <c r="AC78" s="39"/>
    </row>
    <row r="79" spans="1:29" ht="9.75" hidden="1" customHeight="1" x14ac:dyDescent="0.25">
      <c r="A79" s="3" t="s">
        <v>25</v>
      </c>
      <c r="B79" s="14"/>
      <c r="C79" s="31">
        <f t="shared" si="4"/>
        <v>127184.69499999998</v>
      </c>
      <c r="D79" s="31">
        <v>64919.174999999988</v>
      </c>
      <c r="E79" s="31">
        <v>31.28</v>
      </c>
      <c r="F79" s="24">
        <v>0</v>
      </c>
      <c r="G79" s="32">
        <v>44366.6875</v>
      </c>
      <c r="H79" s="31">
        <v>17867.552499999998</v>
      </c>
      <c r="I79" s="24" t="s">
        <v>11</v>
      </c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3"/>
      <c r="AA79" s="38"/>
      <c r="AB79" s="39"/>
      <c r="AC79" s="39"/>
    </row>
    <row r="80" spans="1:29" ht="9.75" hidden="1" customHeight="1" x14ac:dyDescent="0.25">
      <c r="A80" s="3" t="s">
        <v>26</v>
      </c>
      <c r="B80" s="14"/>
      <c r="C80" s="31">
        <f t="shared" si="4"/>
        <v>41733.024999999994</v>
      </c>
      <c r="D80" s="24">
        <v>0</v>
      </c>
      <c r="E80" s="31" t="s">
        <v>11</v>
      </c>
      <c r="F80" s="31">
        <v>41733.024999999994</v>
      </c>
      <c r="G80" s="24">
        <v>0</v>
      </c>
      <c r="H80" s="24">
        <v>0</v>
      </c>
      <c r="I80" s="24" t="s">
        <v>11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3"/>
      <c r="AA80" s="38"/>
      <c r="AB80" s="39"/>
      <c r="AC80" s="39"/>
    </row>
    <row r="81" spans="1:29" ht="9.75" hidden="1" customHeight="1" x14ac:dyDescent="0.25">
      <c r="A81" s="3" t="s">
        <v>27</v>
      </c>
      <c r="B81" s="14"/>
      <c r="C81" s="31">
        <f t="shared" si="4"/>
        <v>103692.77599999995</v>
      </c>
      <c r="D81" s="24">
        <v>0</v>
      </c>
      <c r="E81" s="31" t="s">
        <v>11</v>
      </c>
      <c r="F81" s="31">
        <v>103692.77599999995</v>
      </c>
      <c r="G81" s="24">
        <v>0</v>
      </c>
      <c r="H81" s="24">
        <v>0</v>
      </c>
      <c r="I81" s="24" t="s">
        <v>11</v>
      </c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3"/>
      <c r="AA81" s="33"/>
      <c r="AC81" s="39"/>
    </row>
    <row r="82" spans="1:29" ht="9.75" hidden="1" customHeight="1" x14ac:dyDescent="0.25">
      <c r="A82" s="3" t="s">
        <v>28</v>
      </c>
      <c r="B82" s="14"/>
      <c r="C82" s="31">
        <f t="shared" si="4"/>
        <v>100392.808</v>
      </c>
      <c r="D82" s="31">
        <v>97500.065000000002</v>
      </c>
      <c r="E82" s="31" t="s">
        <v>11</v>
      </c>
      <c r="F82" s="24">
        <v>0</v>
      </c>
      <c r="G82" s="24">
        <v>0</v>
      </c>
      <c r="H82" s="31">
        <v>164.98500000000001</v>
      </c>
      <c r="I82" s="31">
        <v>2727.7579999999998</v>
      </c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3"/>
      <c r="AA82" s="33"/>
      <c r="AC82" s="39"/>
    </row>
    <row r="83" spans="1:29" ht="9.75" hidden="1" customHeight="1" x14ac:dyDescent="0.25">
      <c r="A83" s="3" t="s">
        <v>29</v>
      </c>
      <c r="B83" s="14"/>
      <c r="C83" s="31">
        <f t="shared" si="4"/>
        <v>444500.63228750537</v>
      </c>
      <c r="D83" s="31">
        <v>722.96750000000009</v>
      </c>
      <c r="E83" s="31">
        <v>421991.06</v>
      </c>
      <c r="F83" s="24">
        <v>0</v>
      </c>
      <c r="G83" s="24">
        <v>0</v>
      </c>
      <c r="H83" s="31">
        <v>21045.15</v>
      </c>
      <c r="I83" s="31">
        <v>741.45478750531231</v>
      </c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3"/>
      <c r="AA83" s="33"/>
      <c r="AC83" s="39"/>
    </row>
    <row r="84" spans="1:29" ht="9.75" hidden="1" customHeight="1" x14ac:dyDescent="0.25">
      <c r="A84" s="3" t="s">
        <v>30</v>
      </c>
      <c r="B84" s="14"/>
      <c r="C84" s="31">
        <f t="shared" si="4"/>
        <v>481198.17050000012</v>
      </c>
      <c r="D84" s="31">
        <v>31.875000000000004</v>
      </c>
      <c r="E84" s="31" t="s">
        <v>11</v>
      </c>
      <c r="F84" s="31">
        <v>481166.29550000012</v>
      </c>
      <c r="G84" s="24">
        <v>0</v>
      </c>
      <c r="H84" s="24">
        <v>0</v>
      </c>
      <c r="I84" s="24" t="s">
        <v>11</v>
      </c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3"/>
      <c r="AC84" s="39"/>
    </row>
    <row r="85" spans="1:29" ht="9.75" hidden="1" customHeight="1" x14ac:dyDescent="0.25">
      <c r="A85" s="3" t="s">
        <v>31</v>
      </c>
      <c r="B85" s="14"/>
      <c r="C85" s="31">
        <f t="shared" si="4"/>
        <v>214269.95099065022</v>
      </c>
      <c r="D85" s="31">
        <v>14534.6625</v>
      </c>
      <c r="E85" s="31">
        <v>127.5</v>
      </c>
      <c r="F85" s="24">
        <v>0</v>
      </c>
      <c r="G85" s="32">
        <v>191415.69</v>
      </c>
      <c r="H85" s="32">
        <v>705.71250000000009</v>
      </c>
      <c r="I85" s="31">
        <v>7486.385990650233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40"/>
    </row>
    <row r="86" spans="1:29" ht="9.75" hidden="1" customHeight="1" x14ac:dyDescent="0.25">
      <c r="A86" s="3" t="s">
        <v>32</v>
      </c>
      <c r="B86" s="14"/>
      <c r="C86" s="31">
        <f t="shared" si="4"/>
        <v>144888.58100000006</v>
      </c>
      <c r="D86" s="31">
        <v>2965.0125000000007</v>
      </c>
      <c r="E86" s="31" t="s">
        <v>11</v>
      </c>
      <c r="F86" s="31">
        <v>141923.56850000005</v>
      </c>
      <c r="G86" s="24">
        <v>0</v>
      </c>
      <c r="H86" s="24">
        <v>0</v>
      </c>
      <c r="I86" s="24" t="s">
        <v>11</v>
      </c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9" ht="9.75" hidden="1" customHeight="1" x14ac:dyDescent="0.25">
      <c r="A87" s="3" t="s">
        <v>33</v>
      </c>
      <c r="B87" s="14"/>
      <c r="C87" s="31">
        <f t="shared" si="4"/>
        <v>55127.920000000006</v>
      </c>
      <c r="D87" s="31">
        <v>418.72</v>
      </c>
      <c r="E87" s="31">
        <v>54709.200000000004</v>
      </c>
      <c r="F87" s="24">
        <v>0</v>
      </c>
      <c r="G87" s="24">
        <v>0</v>
      </c>
      <c r="H87" s="24">
        <v>0</v>
      </c>
      <c r="I87" s="24" t="s">
        <v>11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9" ht="9.75" hidden="1" customHeight="1" x14ac:dyDescent="0.25">
      <c r="A88" s="41" t="s">
        <v>34</v>
      </c>
      <c r="B88" s="16"/>
      <c r="C88" s="42">
        <f t="shared" si="4"/>
        <v>101267.86284976626</v>
      </c>
      <c r="D88" s="43">
        <v>90855.74</v>
      </c>
      <c r="E88" s="43" t="s">
        <v>11</v>
      </c>
      <c r="F88" s="44">
        <v>0</v>
      </c>
      <c r="G88" s="44">
        <v>0</v>
      </c>
      <c r="H88" s="19">
        <v>2111.6124999999997</v>
      </c>
      <c r="I88" s="43">
        <v>8300.5103497662531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9" ht="9.75" hidden="1" customHeight="1" x14ac:dyDescent="0.25">
      <c r="B89" s="20"/>
      <c r="C89" s="31"/>
      <c r="D89" s="31"/>
      <c r="E89" s="31"/>
      <c r="F89" s="24"/>
      <c r="G89" s="24"/>
      <c r="H89" s="45"/>
      <c r="I89" s="23" t="s">
        <v>35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9" s="26" customFormat="1" ht="12" hidden="1" customHeight="1" x14ac:dyDescent="0.25">
      <c r="A90" s="121" t="s">
        <v>37</v>
      </c>
      <c r="B90" s="121"/>
      <c r="C90" s="121"/>
      <c r="D90" s="121"/>
      <c r="E90" s="121"/>
      <c r="F90" s="121"/>
      <c r="G90" s="121"/>
      <c r="H90" s="121"/>
      <c r="I90" s="12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9" s="26" customFormat="1" ht="12" hidden="1" customHeight="1" x14ac:dyDescent="0.25">
      <c r="A91" s="123" t="s">
        <v>38</v>
      </c>
      <c r="B91" s="123"/>
      <c r="C91" s="123"/>
      <c r="D91" s="123"/>
      <c r="E91" s="123"/>
      <c r="F91" s="123"/>
      <c r="G91" s="123"/>
      <c r="H91" s="123"/>
      <c r="I91" s="123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9" ht="21.95" hidden="1" customHeight="1" x14ac:dyDescent="0.25">
      <c r="A92" s="127" t="s">
        <v>2</v>
      </c>
      <c r="B92" s="128"/>
      <c r="C92" s="9" t="s">
        <v>3</v>
      </c>
      <c r="D92" s="10" t="s">
        <v>4</v>
      </c>
      <c r="E92" s="10" t="s">
        <v>5</v>
      </c>
      <c r="F92" s="10" t="s">
        <v>36</v>
      </c>
      <c r="G92" s="10" t="s">
        <v>7</v>
      </c>
      <c r="H92" s="10" t="s">
        <v>8</v>
      </c>
      <c r="I92" s="10" t="s">
        <v>9</v>
      </c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</row>
    <row r="93" spans="1:29" ht="12.95" hidden="1" customHeight="1" x14ac:dyDescent="0.25">
      <c r="A93" s="131">
        <v>2016</v>
      </c>
      <c r="B93" s="132"/>
      <c r="C93" s="47">
        <f t="shared" ref="C93:I93" si="5">SUM(C94:C117)</f>
        <v>10795766.630579263</v>
      </c>
      <c r="D93" s="47">
        <f t="shared" si="5"/>
        <v>5030164</v>
      </c>
      <c r="E93" s="47">
        <f t="shared" si="5"/>
        <v>2004048.4675</v>
      </c>
      <c r="F93" s="47">
        <f t="shared" si="5"/>
        <v>2249939.3160000006</v>
      </c>
      <c r="G93" s="47">
        <f t="shared" si="5"/>
        <v>274380.30500000005</v>
      </c>
      <c r="H93" s="47">
        <f t="shared" si="5"/>
        <v>349579.05249999999</v>
      </c>
      <c r="I93" s="47">
        <f t="shared" si="5"/>
        <v>887655.48957926047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</row>
    <row r="94" spans="1:29" ht="9.75" hidden="1" customHeight="1" x14ac:dyDescent="0.25">
      <c r="A94" s="3" t="s">
        <v>10</v>
      </c>
      <c r="B94" s="14"/>
      <c r="C94" s="31">
        <f>SUM(D94:I94)</f>
        <v>86311.019224394389</v>
      </c>
      <c r="D94" s="31">
        <v>818</v>
      </c>
      <c r="E94" s="31">
        <v>42136.497499999998</v>
      </c>
      <c r="F94" s="31" t="s">
        <v>11</v>
      </c>
      <c r="G94" s="31">
        <v>41502.675000000003</v>
      </c>
      <c r="H94" s="31">
        <v>1790.8225000000002</v>
      </c>
      <c r="I94" s="31">
        <v>63.024224394390139</v>
      </c>
    </row>
    <row r="95" spans="1:29" ht="9.75" hidden="1" customHeight="1" x14ac:dyDescent="0.25">
      <c r="A95" s="3" t="s">
        <v>12</v>
      </c>
      <c r="B95" s="14"/>
      <c r="C95" s="31">
        <f t="shared" ref="C95:C117" si="6">SUM(D95:I95)</f>
        <v>319480.58748406288</v>
      </c>
      <c r="D95" s="31">
        <v>155949</v>
      </c>
      <c r="E95" s="31">
        <v>151699.9375</v>
      </c>
      <c r="F95" s="31" t="s">
        <v>11</v>
      </c>
      <c r="G95" s="31" t="s">
        <v>11</v>
      </c>
      <c r="H95" s="31">
        <v>3016.0124999999998</v>
      </c>
      <c r="I95" s="31">
        <v>8815.6374840628978</v>
      </c>
    </row>
    <row r="96" spans="1:29" ht="9.75" hidden="1" customHeight="1" x14ac:dyDescent="0.25">
      <c r="A96" s="3" t="s">
        <v>13</v>
      </c>
      <c r="B96" s="14"/>
      <c r="C96" s="31">
        <f t="shared" si="6"/>
        <v>222911.69500000001</v>
      </c>
      <c r="D96" s="31">
        <v>93768</v>
      </c>
      <c r="E96" s="31" t="s">
        <v>11</v>
      </c>
      <c r="F96" s="31">
        <v>128855.33250000002</v>
      </c>
      <c r="G96" s="31" t="s">
        <v>11</v>
      </c>
      <c r="H96" s="31">
        <v>288.36250000000001</v>
      </c>
      <c r="I96" s="24" t="s">
        <v>11</v>
      </c>
    </row>
    <row r="97" spans="1:9" ht="9.75" hidden="1" customHeight="1" x14ac:dyDescent="0.25">
      <c r="A97" s="3" t="s">
        <v>14</v>
      </c>
      <c r="B97" s="14"/>
      <c r="C97" s="31">
        <f t="shared" si="6"/>
        <v>725312.12250000006</v>
      </c>
      <c r="D97" s="31" t="s">
        <v>11</v>
      </c>
      <c r="E97" s="31" t="s">
        <v>11</v>
      </c>
      <c r="F97" s="31">
        <v>723871.62250000006</v>
      </c>
      <c r="G97" s="31" t="s">
        <v>11</v>
      </c>
      <c r="H97" s="32">
        <v>0</v>
      </c>
      <c r="I97" s="31">
        <v>1440.5</v>
      </c>
    </row>
    <row r="98" spans="1:9" ht="9.75" hidden="1" customHeight="1" x14ac:dyDescent="0.25">
      <c r="A98" s="3" t="s">
        <v>15</v>
      </c>
      <c r="B98" s="14"/>
      <c r="C98" s="31">
        <f t="shared" si="6"/>
        <v>314194.80425626866</v>
      </c>
      <c r="D98" s="31">
        <v>267109</v>
      </c>
      <c r="E98" s="31" t="s">
        <v>11</v>
      </c>
      <c r="F98" s="31">
        <v>31733.587500000001</v>
      </c>
      <c r="G98" s="31" t="s">
        <v>11</v>
      </c>
      <c r="H98" s="32">
        <v>442.46749999999997</v>
      </c>
      <c r="I98" s="31">
        <v>14909.749256268593</v>
      </c>
    </row>
    <row r="99" spans="1:9" ht="9.75" hidden="1" customHeight="1" x14ac:dyDescent="0.25">
      <c r="A99" s="3" t="s">
        <v>16</v>
      </c>
      <c r="B99" s="14"/>
      <c r="C99" s="31">
        <f t="shared" si="6"/>
        <v>263959.70697407564</v>
      </c>
      <c r="D99" s="31" t="s">
        <v>11</v>
      </c>
      <c r="E99" s="31">
        <v>238725.82500000001</v>
      </c>
      <c r="F99" s="31" t="s">
        <v>11</v>
      </c>
      <c r="G99" s="31">
        <v>158.52500000000001</v>
      </c>
      <c r="H99" s="31">
        <v>7785.32</v>
      </c>
      <c r="I99" s="31">
        <v>17290.036974075647</v>
      </c>
    </row>
    <row r="100" spans="1:9" ht="9.75" hidden="1" customHeight="1" x14ac:dyDescent="0.25">
      <c r="A100" s="3" t="s">
        <v>17</v>
      </c>
      <c r="B100" s="14"/>
      <c r="C100" s="31">
        <f t="shared" si="6"/>
        <v>433792.89999999997</v>
      </c>
      <c r="D100" s="31">
        <v>60</v>
      </c>
      <c r="E100" s="31" t="s">
        <v>11</v>
      </c>
      <c r="F100" s="31">
        <v>433641.86499999999</v>
      </c>
      <c r="G100" s="31" t="s">
        <v>11</v>
      </c>
      <c r="H100" s="31">
        <v>91.034999999999997</v>
      </c>
      <c r="I100" s="24" t="s">
        <v>11</v>
      </c>
    </row>
    <row r="101" spans="1:9" ht="9.75" hidden="1" customHeight="1" x14ac:dyDescent="0.25">
      <c r="A101" s="3" t="s">
        <v>18</v>
      </c>
      <c r="B101" s="14"/>
      <c r="C101" s="31">
        <f t="shared" si="6"/>
        <v>90699.941000000006</v>
      </c>
      <c r="D101" s="31">
        <v>88544</v>
      </c>
      <c r="E101" s="31" t="s">
        <v>11</v>
      </c>
      <c r="F101" s="31" t="s">
        <v>11</v>
      </c>
      <c r="G101" s="31" t="s">
        <v>11</v>
      </c>
      <c r="H101" s="32">
        <v>621.26499999999999</v>
      </c>
      <c r="I101" s="31">
        <v>1534.6759999999999</v>
      </c>
    </row>
    <row r="102" spans="1:9" ht="9.75" hidden="1" customHeight="1" x14ac:dyDescent="0.25">
      <c r="A102" s="3" t="s">
        <v>19</v>
      </c>
      <c r="B102" s="14"/>
      <c r="C102" s="31">
        <f t="shared" si="6"/>
        <v>220349.82912154697</v>
      </c>
      <c r="D102" s="31">
        <v>197801</v>
      </c>
      <c r="E102" s="31" t="s">
        <v>11</v>
      </c>
      <c r="F102" s="31" t="s">
        <v>11</v>
      </c>
      <c r="G102" s="31" t="s">
        <v>11</v>
      </c>
      <c r="H102" s="31">
        <v>12362.315000000001</v>
      </c>
      <c r="I102" s="31">
        <v>10186.514121546967</v>
      </c>
    </row>
    <row r="103" spans="1:9" ht="9.75" hidden="1" customHeight="1" x14ac:dyDescent="0.25">
      <c r="A103" s="3" t="s">
        <v>20</v>
      </c>
      <c r="B103" s="14"/>
      <c r="C103" s="31">
        <f t="shared" si="6"/>
        <v>515811.41665639624</v>
      </c>
      <c r="D103" s="31">
        <v>401480</v>
      </c>
      <c r="E103" s="31" t="s">
        <v>11</v>
      </c>
      <c r="F103" s="31">
        <v>42984.36</v>
      </c>
      <c r="G103" s="31" t="s">
        <v>11</v>
      </c>
      <c r="H103" s="31">
        <v>27907.157499999998</v>
      </c>
      <c r="I103" s="31">
        <v>43439.899156396285</v>
      </c>
    </row>
    <row r="104" spans="1:9" ht="9.75" hidden="1" customHeight="1" x14ac:dyDescent="0.25">
      <c r="A104" s="3" t="s">
        <v>21</v>
      </c>
      <c r="B104" s="14"/>
      <c r="C104" s="31">
        <f t="shared" si="6"/>
        <v>656547.78117127065</v>
      </c>
      <c r="D104" s="31">
        <v>625539</v>
      </c>
      <c r="E104" s="31" t="s">
        <v>11</v>
      </c>
      <c r="F104" s="31" t="s">
        <v>11</v>
      </c>
      <c r="G104" s="31" t="s">
        <v>11</v>
      </c>
      <c r="H104" s="31">
        <v>9677.59</v>
      </c>
      <c r="I104" s="31">
        <v>21331.191171270719</v>
      </c>
    </row>
    <row r="105" spans="1:9" ht="9.75" hidden="1" customHeight="1" x14ac:dyDescent="0.25">
      <c r="A105" s="3" t="s">
        <v>22</v>
      </c>
      <c r="B105" s="14"/>
      <c r="C105" s="31">
        <f t="shared" si="6"/>
        <v>632470.89197216323</v>
      </c>
      <c r="D105" s="31" t="s">
        <v>11</v>
      </c>
      <c r="E105" s="31">
        <v>581994.15750000009</v>
      </c>
      <c r="F105" s="31" t="s">
        <v>11</v>
      </c>
      <c r="G105" s="31" t="s">
        <v>11</v>
      </c>
      <c r="H105" s="31">
        <v>37455.334999999999</v>
      </c>
      <c r="I105" s="31">
        <v>13021.399472163164</v>
      </c>
    </row>
    <row r="106" spans="1:9" ht="9.75" hidden="1" customHeight="1" x14ac:dyDescent="0.25">
      <c r="A106" s="3" t="s">
        <v>23</v>
      </c>
      <c r="B106" s="14"/>
      <c r="C106" s="31">
        <f t="shared" si="6"/>
        <v>565793.23085125373</v>
      </c>
      <c r="D106" s="31">
        <v>149</v>
      </c>
      <c r="E106" s="31">
        <v>517630.50999999995</v>
      </c>
      <c r="F106" s="31" t="s">
        <v>11</v>
      </c>
      <c r="G106" s="31" t="s">
        <v>11</v>
      </c>
      <c r="H106" s="31">
        <v>39281.985000000001</v>
      </c>
      <c r="I106" s="31">
        <v>8731.7358512537103</v>
      </c>
    </row>
    <row r="107" spans="1:9" ht="9.75" hidden="1" customHeight="1" x14ac:dyDescent="0.25">
      <c r="A107" s="3" t="s">
        <v>24</v>
      </c>
      <c r="B107" s="14"/>
      <c r="C107" s="31">
        <f t="shared" si="6"/>
        <v>3775195.7837339565</v>
      </c>
      <c r="D107" s="49">
        <f>2790896+137490</f>
        <v>2928386</v>
      </c>
      <c r="E107" s="31" t="s">
        <v>11</v>
      </c>
      <c r="F107" s="31" t="s">
        <v>11</v>
      </c>
      <c r="G107" s="31" t="s">
        <v>11</v>
      </c>
      <c r="H107" s="31">
        <v>128903.455</v>
      </c>
      <c r="I107" s="31">
        <v>717906.32873395644</v>
      </c>
    </row>
    <row r="108" spans="1:9" ht="9.75" hidden="1" customHeight="1" x14ac:dyDescent="0.25">
      <c r="A108" s="3" t="s">
        <v>25</v>
      </c>
      <c r="B108" s="14"/>
      <c r="C108" s="31">
        <f t="shared" si="6"/>
        <v>139885.08942945179</v>
      </c>
      <c r="D108" s="31">
        <v>59517</v>
      </c>
      <c r="E108" s="31" t="s">
        <v>11</v>
      </c>
      <c r="F108" s="31" t="s">
        <v>11</v>
      </c>
      <c r="G108" s="31">
        <v>40796.642500000009</v>
      </c>
      <c r="H108" s="31">
        <v>36356.625</v>
      </c>
      <c r="I108" s="31">
        <v>3214.8219294517667</v>
      </c>
    </row>
    <row r="109" spans="1:9" ht="9.75" hidden="1" customHeight="1" x14ac:dyDescent="0.25">
      <c r="A109" s="3" t="s">
        <v>26</v>
      </c>
      <c r="B109" s="14"/>
      <c r="C109" s="31">
        <f t="shared" si="6"/>
        <v>59194.594999999994</v>
      </c>
      <c r="D109" s="31">
        <v>30</v>
      </c>
      <c r="E109" s="31" t="s">
        <v>11</v>
      </c>
      <c r="F109" s="31">
        <v>59164.594999999994</v>
      </c>
      <c r="G109" s="31" t="s">
        <v>11</v>
      </c>
      <c r="H109" s="24">
        <v>0</v>
      </c>
      <c r="I109" s="24" t="s">
        <v>11</v>
      </c>
    </row>
    <row r="110" spans="1:9" ht="9.75" hidden="1" customHeight="1" x14ac:dyDescent="0.25">
      <c r="A110" s="3" t="s">
        <v>27</v>
      </c>
      <c r="B110" s="14"/>
      <c r="C110" s="31">
        <f t="shared" si="6"/>
        <v>120281.87249999995</v>
      </c>
      <c r="D110" s="31" t="s">
        <v>11</v>
      </c>
      <c r="E110" s="31" t="s">
        <v>11</v>
      </c>
      <c r="F110" s="31">
        <v>120281.87249999995</v>
      </c>
      <c r="G110" s="31" t="s">
        <v>11</v>
      </c>
      <c r="H110" s="24">
        <v>0</v>
      </c>
      <c r="I110" s="24" t="s">
        <v>11</v>
      </c>
    </row>
    <row r="111" spans="1:9" ht="9.75" hidden="1" customHeight="1" x14ac:dyDescent="0.25">
      <c r="A111" s="3" t="s">
        <v>28</v>
      </c>
      <c r="B111" s="14"/>
      <c r="C111" s="31">
        <f t="shared" si="6"/>
        <v>113569.24950000001</v>
      </c>
      <c r="D111" s="31">
        <v>109103</v>
      </c>
      <c r="E111" s="31" t="s">
        <v>11</v>
      </c>
      <c r="F111" s="31" t="s">
        <v>11</v>
      </c>
      <c r="G111" s="31" t="s">
        <v>11</v>
      </c>
      <c r="H111" s="31">
        <v>394.4425</v>
      </c>
      <c r="I111" s="31">
        <v>4071.8069999999998</v>
      </c>
    </row>
    <row r="112" spans="1:9" ht="9.75" hidden="1" customHeight="1" x14ac:dyDescent="0.25">
      <c r="A112" s="3" t="s">
        <v>29</v>
      </c>
      <c r="B112" s="14"/>
      <c r="C112" s="31">
        <f t="shared" si="6"/>
        <v>427589.58972503181</v>
      </c>
      <c r="D112" s="31">
        <v>860</v>
      </c>
      <c r="E112" s="31">
        <v>416437.79</v>
      </c>
      <c r="F112" s="31" t="s">
        <v>11</v>
      </c>
      <c r="G112" s="31" t="s">
        <v>11</v>
      </c>
      <c r="H112" s="31">
        <v>8999.9699999999993</v>
      </c>
      <c r="I112" s="31">
        <v>1291.8297250318742</v>
      </c>
    </row>
    <row r="113" spans="1:9" ht="9.75" hidden="1" customHeight="1" x14ac:dyDescent="0.25">
      <c r="A113" s="3" t="s">
        <v>30</v>
      </c>
      <c r="B113" s="14"/>
      <c r="C113" s="31">
        <f t="shared" si="6"/>
        <v>541993.59850000008</v>
      </c>
      <c r="D113" s="31" t="s">
        <v>11</v>
      </c>
      <c r="E113" s="31" t="s">
        <v>11</v>
      </c>
      <c r="F113" s="31">
        <v>541993.59850000008</v>
      </c>
      <c r="G113" s="31" t="s">
        <v>11</v>
      </c>
      <c r="H113" s="24">
        <v>0</v>
      </c>
      <c r="I113" s="24" t="s">
        <v>11</v>
      </c>
    </row>
    <row r="114" spans="1:9" ht="9.75" hidden="1" customHeight="1" x14ac:dyDescent="0.25">
      <c r="A114" s="3" t="s">
        <v>31</v>
      </c>
      <c r="B114" s="14"/>
      <c r="C114" s="31">
        <f t="shared" si="6"/>
        <v>234051.1545</v>
      </c>
      <c r="D114" s="31">
        <v>10989</v>
      </c>
      <c r="E114" s="31">
        <v>533.79999999999995</v>
      </c>
      <c r="F114" s="31" t="s">
        <v>11</v>
      </c>
      <c r="G114" s="31">
        <v>191922.46250000002</v>
      </c>
      <c r="H114" s="31">
        <v>23611.215000000004</v>
      </c>
      <c r="I114" s="31">
        <v>6994.6769999999997</v>
      </c>
    </row>
    <row r="115" spans="1:9" ht="9.75" hidden="1" customHeight="1" x14ac:dyDescent="0.25">
      <c r="A115" s="3" t="s">
        <v>32</v>
      </c>
      <c r="B115" s="14"/>
      <c r="C115" s="31">
        <f t="shared" si="6"/>
        <v>169003.48250000001</v>
      </c>
      <c r="D115" s="31">
        <v>1591</v>
      </c>
      <c r="E115" s="31" t="s">
        <v>11</v>
      </c>
      <c r="F115" s="31">
        <v>167412.48250000001</v>
      </c>
      <c r="G115" s="31" t="s">
        <v>11</v>
      </c>
      <c r="H115" s="24">
        <v>0</v>
      </c>
      <c r="I115" s="24" t="s">
        <v>11</v>
      </c>
    </row>
    <row r="116" spans="1:9" ht="9.75" hidden="1" customHeight="1" x14ac:dyDescent="0.25">
      <c r="A116" s="3" t="s">
        <v>33</v>
      </c>
      <c r="B116" s="14"/>
      <c r="C116" s="31">
        <f t="shared" si="6"/>
        <v>56469.609185082874</v>
      </c>
      <c r="D116" s="31">
        <v>239</v>
      </c>
      <c r="E116" s="31">
        <v>54889.950000000004</v>
      </c>
      <c r="F116" s="31" t="s">
        <v>11</v>
      </c>
      <c r="G116" s="31" t="s">
        <v>11</v>
      </c>
      <c r="H116" s="31">
        <v>1208.0625</v>
      </c>
      <c r="I116" s="31">
        <v>132.59668508287291</v>
      </c>
    </row>
    <row r="117" spans="1:9" ht="9.75" hidden="1" customHeight="1" x14ac:dyDescent="0.25">
      <c r="A117" s="3" t="s">
        <v>34</v>
      </c>
      <c r="B117" s="14"/>
      <c r="C117" s="31">
        <f t="shared" si="6"/>
        <v>110896.67979430515</v>
      </c>
      <c r="D117" s="31">
        <v>88232</v>
      </c>
      <c r="E117" s="31" t="s">
        <v>11</v>
      </c>
      <c r="F117" s="31" t="s">
        <v>11</v>
      </c>
      <c r="G117" s="31" t="s">
        <v>11</v>
      </c>
      <c r="H117" s="31">
        <v>9385.6149999999998</v>
      </c>
      <c r="I117" s="31">
        <v>13279.064794305137</v>
      </c>
    </row>
    <row r="118" spans="1:9" ht="3" hidden="1" customHeight="1" x14ac:dyDescent="0.25">
      <c r="A118" s="41"/>
      <c r="B118" s="16"/>
      <c r="C118" s="42"/>
      <c r="D118" s="43"/>
      <c r="E118" s="43"/>
      <c r="F118" s="44"/>
      <c r="G118" s="44"/>
      <c r="H118" s="19"/>
      <c r="I118" s="19"/>
    </row>
    <row r="119" spans="1:9" hidden="1" x14ac:dyDescent="0.25">
      <c r="A119" s="20"/>
      <c r="B119" s="20"/>
      <c r="C119" s="21"/>
      <c r="D119" s="22"/>
      <c r="E119" s="22"/>
      <c r="F119" s="31"/>
      <c r="G119" s="22"/>
      <c r="H119" s="22"/>
      <c r="I119" s="50" t="s">
        <v>35</v>
      </c>
    </row>
    <row r="120" spans="1:9" ht="12" hidden="1" customHeight="1" x14ac:dyDescent="0.25">
      <c r="A120" s="121" t="s">
        <v>39</v>
      </c>
      <c r="B120" s="121"/>
      <c r="C120" s="121"/>
      <c r="D120" s="121"/>
      <c r="E120" s="121"/>
      <c r="F120" s="121"/>
      <c r="G120" s="121"/>
      <c r="H120" s="121"/>
      <c r="I120" s="121"/>
    </row>
    <row r="121" spans="1:9" ht="12" hidden="1" customHeight="1" x14ac:dyDescent="0.25">
      <c r="A121" s="123" t="s">
        <v>38</v>
      </c>
      <c r="B121" s="123"/>
      <c r="C121" s="123"/>
      <c r="D121" s="123"/>
      <c r="E121" s="123"/>
      <c r="F121" s="123"/>
      <c r="G121" s="123"/>
      <c r="H121" s="123"/>
      <c r="I121" s="123"/>
    </row>
    <row r="122" spans="1:9" ht="21.95" hidden="1" customHeight="1" x14ac:dyDescent="0.25">
      <c r="A122" s="117" t="s">
        <v>2</v>
      </c>
      <c r="B122" s="118"/>
      <c r="C122" s="51" t="s">
        <v>3</v>
      </c>
      <c r="D122" s="52" t="s">
        <v>4</v>
      </c>
      <c r="E122" s="52" t="s">
        <v>5</v>
      </c>
      <c r="F122" s="52" t="s">
        <v>36</v>
      </c>
      <c r="G122" s="52" t="s">
        <v>7</v>
      </c>
      <c r="H122" s="52" t="s">
        <v>8</v>
      </c>
      <c r="I122" s="52" t="s">
        <v>40</v>
      </c>
    </row>
    <row r="123" spans="1:9" ht="12.95" hidden="1" customHeight="1" x14ac:dyDescent="0.25">
      <c r="A123" s="124">
        <v>2017</v>
      </c>
      <c r="B123" s="125"/>
      <c r="C123" s="53">
        <f t="shared" ref="C123:I123" si="7">SUM(C124:C147)</f>
        <v>10708349.654336583</v>
      </c>
      <c r="D123" s="53">
        <f t="shared" si="7"/>
        <v>4911452.720499998</v>
      </c>
      <c r="E123" s="53">
        <f t="shared" si="7"/>
        <v>1978425.2875000001</v>
      </c>
      <c r="F123" s="53">
        <f t="shared" si="7"/>
        <v>2292913.7439999906</v>
      </c>
      <c r="G123" s="53">
        <f t="shared" si="7"/>
        <v>283202.30499999999</v>
      </c>
      <c r="H123" s="53">
        <f t="shared" si="7"/>
        <v>383839.03499999997</v>
      </c>
      <c r="I123" s="53">
        <f t="shared" si="7"/>
        <v>858516.56233659154</v>
      </c>
    </row>
    <row r="124" spans="1:9" ht="9.75" hidden="1" customHeight="1" x14ac:dyDescent="0.25">
      <c r="A124" s="54" t="s">
        <v>10</v>
      </c>
      <c r="B124" s="55"/>
      <c r="C124" s="56">
        <f>SUM(D124:I124)</f>
        <v>96663.694046961318</v>
      </c>
      <c r="D124" s="56">
        <v>63.75</v>
      </c>
      <c r="E124" s="56">
        <v>51163.709999999992</v>
      </c>
      <c r="F124" s="56" t="s">
        <v>11</v>
      </c>
      <c r="G124" s="56">
        <v>38827.235000000001</v>
      </c>
      <c r="H124" s="56">
        <v>2970.8774999999996</v>
      </c>
      <c r="I124" s="56">
        <v>3638.1215469613257</v>
      </c>
    </row>
    <row r="125" spans="1:9" ht="9.75" hidden="1" customHeight="1" x14ac:dyDescent="0.25">
      <c r="A125" s="54" t="s">
        <v>12</v>
      </c>
      <c r="B125" s="55"/>
      <c r="C125" s="56">
        <f t="shared" ref="C125:C147" si="8">SUM(D125:I125)</f>
        <v>321801.76022991922</v>
      </c>
      <c r="D125" s="56">
        <v>156602.965</v>
      </c>
      <c r="E125" s="56">
        <v>148395.9675</v>
      </c>
      <c r="F125" s="56" t="s">
        <v>11</v>
      </c>
      <c r="G125" s="56" t="s">
        <v>11</v>
      </c>
      <c r="H125" s="56">
        <v>2030.4375</v>
      </c>
      <c r="I125" s="56">
        <v>14772.390229919245</v>
      </c>
    </row>
    <row r="126" spans="1:9" ht="9.75" hidden="1" customHeight="1" x14ac:dyDescent="0.25">
      <c r="A126" s="54" t="s">
        <v>13</v>
      </c>
      <c r="B126" s="55"/>
      <c r="C126" s="56">
        <f t="shared" si="8"/>
        <v>197591.44670314551</v>
      </c>
      <c r="D126" s="56">
        <v>95755.857499999998</v>
      </c>
      <c r="E126" s="56" t="s">
        <v>11</v>
      </c>
      <c r="F126" s="56">
        <v>99397.450000000594</v>
      </c>
      <c r="G126" s="56" t="s">
        <v>11</v>
      </c>
      <c r="H126" s="56">
        <v>2406.2649999999999</v>
      </c>
      <c r="I126" s="56">
        <v>31.874203144921374</v>
      </c>
    </row>
    <row r="127" spans="1:9" ht="9.75" hidden="1" customHeight="1" x14ac:dyDescent="0.25">
      <c r="A127" s="54" t="s">
        <v>14</v>
      </c>
      <c r="B127" s="55"/>
      <c r="C127" s="56">
        <f t="shared" si="8"/>
        <v>760943.41001571063</v>
      </c>
      <c r="D127" s="56">
        <v>21.25</v>
      </c>
      <c r="E127" s="56" t="s">
        <v>11</v>
      </c>
      <c r="F127" s="56">
        <v>758729.05649998598</v>
      </c>
      <c r="G127" s="56" t="s">
        <v>11</v>
      </c>
      <c r="H127" s="56">
        <v>1266.6075000000001</v>
      </c>
      <c r="I127" s="56">
        <v>926.49601572460688</v>
      </c>
    </row>
    <row r="128" spans="1:9" ht="9.75" hidden="1" customHeight="1" x14ac:dyDescent="0.25">
      <c r="A128" s="54" t="s">
        <v>15</v>
      </c>
      <c r="B128" s="55"/>
      <c r="C128" s="56">
        <f t="shared" si="8"/>
        <v>349562.4572732682</v>
      </c>
      <c r="D128" s="56">
        <v>288110.78249999997</v>
      </c>
      <c r="E128" s="56" t="s">
        <v>11</v>
      </c>
      <c r="F128" s="56">
        <v>35625.53</v>
      </c>
      <c r="G128" s="56" t="s">
        <v>11</v>
      </c>
      <c r="H128" s="56">
        <v>7614.2575000000006</v>
      </c>
      <c r="I128" s="56">
        <v>18211.88727326817</v>
      </c>
    </row>
    <row r="129" spans="1:9" ht="9.75" hidden="1" customHeight="1" x14ac:dyDescent="0.25">
      <c r="A129" s="54" t="s">
        <v>16</v>
      </c>
      <c r="B129" s="55"/>
      <c r="C129" s="56">
        <f t="shared" si="8"/>
        <v>281685.1839392265</v>
      </c>
      <c r="D129" s="56" t="s">
        <v>11</v>
      </c>
      <c r="E129" s="56">
        <v>255467.10499999995</v>
      </c>
      <c r="F129" s="56" t="s">
        <v>11</v>
      </c>
      <c r="G129" s="56">
        <v>2315.2725</v>
      </c>
      <c r="H129" s="56">
        <v>7648.5124999999998</v>
      </c>
      <c r="I129" s="56">
        <v>16254.293939226516</v>
      </c>
    </row>
    <row r="130" spans="1:9" ht="9.75" hidden="1" customHeight="1" x14ac:dyDescent="0.25">
      <c r="A130" s="54" t="s">
        <v>17</v>
      </c>
      <c r="B130" s="55"/>
      <c r="C130" s="56">
        <f t="shared" si="8"/>
        <v>416057.78849999502</v>
      </c>
      <c r="D130" s="56">
        <v>4599.2650000000003</v>
      </c>
      <c r="E130" s="56" t="s">
        <v>11</v>
      </c>
      <c r="F130" s="56">
        <v>404152.11749999499</v>
      </c>
      <c r="G130" s="56" t="s">
        <v>11</v>
      </c>
      <c r="H130" s="56">
        <v>3210</v>
      </c>
      <c r="I130" s="56">
        <v>4096.405999999999</v>
      </c>
    </row>
    <row r="131" spans="1:9" ht="9.75" hidden="1" customHeight="1" x14ac:dyDescent="0.25">
      <c r="A131" s="54" t="s">
        <v>18</v>
      </c>
      <c r="B131" s="55"/>
      <c r="C131" s="56">
        <f t="shared" si="8"/>
        <v>83815.676500000001</v>
      </c>
      <c r="D131" s="56">
        <v>79747.694999999992</v>
      </c>
      <c r="E131" s="56" t="s">
        <v>11</v>
      </c>
      <c r="F131" s="56" t="s">
        <v>11</v>
      </c>
      <c r="G131" s="56" t="s">
        <v>11</v>
      </c>
      <c r="H131" s="56">
        <v>1664.4274999999998</v>
      </c>
      <c r="I131" s="56">
        <v>2403.5539999999996</v>
      </c>
    </row>
    <row r="132" spans="1:9" ht="9.75" hidden="1" customHeight="1" x14ac:dyDescent="0.25">
      <c r="A132" s="54" t="s">
        <v>19</v>
      </c>
      <c r="B132" s="55"/>
      <c r="C132" s="56">
        <f t="shared" si="8"/>
        <v>212760.29676986826</v>
      </c>
      <c r="D132" s="56">
        <v>180258.14799999999</v>
      </c>
      <c r="E132" s="56" t="s">
        <v>11</v>
      </c>
      <c r="F132" s="56"/>
      <c r="G132" s="56" t="s">
        <v>11</v>
      </c>
      <c r="H132" s="56">
        <v>8784.8775000000005</v>
      </c>
      <c r="I132" s="56">
        <v>23717.271269868266</v>
      </c>
    </row>
    <row r="133" spans="1:9" ht="9.75" hidden="1" customHeight="1" x14ac:dyDescent="0.25">
      <c r="A133" s="54" t="s">
        <v>20</v>
      </c>
      <c r="B133" s="55"/>
      <c r="C133" s="56">
        <f t="shared" si="8"/>
        <v>549725.48637590336</v>
      </c>
      <c r="D133" s="56">
        <v>406791.06999999995</v>
      </c>
      <c r="E133" s="56" t="s">
        <v>11</v>
      </c>
      <c r="F133" s="56">
        <v>68786.255000000194</v>
      </c>
      <c r="G133" s="56" t="s">
        <v>11</v>
      </c>
      <c r="H133" s="56">
        <v>37554.062500000007</v>
      </c>
      <c r="I133" s="56">
        <v>36594.098875903219</v>
      </c>
    </row>
    <row r="134" spans="1:9" ht="9.75" hidden="1" customHeight="1" x14ac:dyDescent="0.25">
      <c r="A134" s="54" t="s">
        <v>21</v>
      </c>
      <c r="B134" s="55"/>
      <c r="C134" s="56">
        <f t="shared" si="8"/>
        <v>614747.97182299185</v>
      </c>
      <c r="D134" s="56">
        <v>580983.93099999998</v>
      </c>
      <c r="E134" s="56" t="s">
        <v>11</v>
      </c>
      <c r="F134" s="56" t="s">
        <v>11</v>
      </c>
      <c r="G134" s="56" t="s">
        <v>11</v>
      </c>
      <c r="H134" s="56">
        <v>13087.1525</v>
      </c>
      <c r="I134" s="56">
        <v>20676.888322991919</v>
      </c>
    </row>
    <row r="135" spans="1:9" ht="9.75" hidden="1" customHeight="1" x14ac:dyDescent="0.25">
      <c r="A135" s="54" t="s">
        <v>22</v>
      </c>
      <c r="B135" s="55"/>
      <c r="C135" s="56">
        <f t="shared" si="8"/>
        <v>650119.89072736935</v>
      </c>
      <c r="D135" s="56" t="s">
        <v>11</v>
      </c>
      <c r="E135" s="56">
        <v>573145.0675</v>
      </c>
      <c r="F135" s="56" t="s">
        <v>11</v>
      </c>
      <c r="G135" s="56" t="s">
        <v>11</v>
      </c>
      <c r="H135" s="56">
        <v>37269.304999999993</v>
      </c>
      <c r="I135" s="101">
        <v>39705.518227369335</v>
      </c>
    </row>
    <row r="136" spans="1:9" ht="9.75" hidden="1" customHeight="1" x14ac:dyDescent="0.25">
      <c r="A136" s="54" t="s">
        <v>23</v>
      </c>
      <c r="B136" s="55"/>
      <c r="C136" s="56">
        <f t="shared" si="8"/>
        <v>579999.17235805362</v>
      </c>
      <c r="D136" s="56" t="s">
        <v>11</v>
      </c>
      <c r="E136" s="56">
        <v>526088.98250000004</v>
      </c>
      <c r="F136" s="56" t="s">
        <v>11</v>
      </c>
      <c r="G136" s="56" t="s">
        <v>11</v>
      </c>
      <c r="H136" s="56">
        <v>21625.105</v>
      </c>
      <c r="I136" s="56">
        <v>32285.084858053546</v>
      </c>
    </row>
    <row r="137" spans="1:9" ht="9.75" hidden="1" customHeight="1" x14ac:dyDescent="0.25">
      <c r="A137" s="54" t="s">
        <v>24</v>
      </c>
      <c r="B137" s="55"/>
      <c r="C137" s="56">
        <f t="shared" si="8"/>
        <v>3581573.1389999995</v>
      </c>
      <c r="D137" s="56">
        <f>2729535.8+133837.525</f>
        <v>2863373.3249999997</v>
      </c>
      <c r="E137" s="56" t="s">
        <v>11</v>
      </c>
      <c r="F137" s="56" t="s">
        <v>11</v>
      </c>
      <c r="G137" s="56" t="s">
        <v>11</v>
      </c>
      <c r="H137" s="56">
        <v>122167.22500000001</v>
      </c>
      <c r="I137" s="56">
        <v>596032.58899999992</v>
      </c>
    </row>
    <row r="138" spans="1:9" ht="9.75" hidden="1" customHeight="1" x14ac:dyDescent="0.25">
      <c r="A138" s="54" t="s">
        <v>25</v>
      </c>
      <c r="B138" s="55"/>
      <c r="C138" s="56">
        <f t="shared" si="8"/>
        <v>155557.5845356991</v>
      </c>
      <c r="D138" s="56">
        <v>48558.587499999994</v>
      </c>
      <c r="E138" s="56" t="s">
        <v>11</v>
      </c>
      <c r="F138" s="56" t="s">
        <v>11</v>
      </c>
      <c r="G138" s="56">
        <v>45976.585000000006</v>
      </c>
      <c r="H138" s="56">
        <v>49844.340000000004</v>
      </c>
      <c r="I138" s="56">
        <v>11178.072035699106</v>
      </c>
    </row>
    <row r="139" spans="1:9" ht="9.75" hidden="1" customHeight="1" x14ac:dyDescent="0.25">
      <c r="A139" s="54" t="s">
        <v>26</v>
      </c>
      <c r="B139" s="55"/>
      <c r="C139" s="56">
        <f t="shared" si="8"/>
        <v>42854.659999999829</v>
      </c>
      <c r="D139" s="56" t="s">
        <v>11</v>
      </c>
      <c r="E139" s="56" t="s">
        <v>11</v>
      </c>
      <c r="F139" s="56">
        <v>42791.334999999832</v>
      </c>
      <c r="G139" s="56" t="s">
        <v>11</v>
      </c>
      <c r="H139" s="57">
        <v>63.325000000000003</v>
      </c>
      <c r="I139" s="58" t="s">
        <v>11</v>
      </c>
    </row>
    <row r="140" spans="1:9" ht="9.75" hidden="1" customHeight="1" x14ac:dyDescent="0.25">
      <c r="A140" s="54" t="s">
        <v>27</v>
      </c>
      <c r="B140" s="55"/>
      <c r="C140" s="56">
        <f t="shared" si="8"/>
        <v>112640.78249999874</v>
      </c>
      <c r="D140" s="56" t="s">
        <v>11</v>
      </c>
      <c r="E140" s="56" t="s">
        <v>11</v>
      </c>
      <c r="F140" s="56">
        <v>112580.43249999873</v>
      </c>
      <c r="G140" s="56" t="s">
        <v>11</v>
      </c>
      <c r="H140" s="57">
        <v>60.35</v>
      </c>
      <c r="I140" s="58" t="s">
        <v>11</v>
      </c>
    </row>
    <row r="141" spans="1:9" ht="9.75" hidden="1" customHeight="1" x14ac:dyDescent="0.25">
      <c r="A141" s="54" t="s">
        <v>28</v>
      </c>
      <c r="B141" s="55"/>
      <c r="C141" s="56">
        <f t="shared" si="8"/>
        <v>131601.15834062899</v>
      </c>
      <c r="D141" s="56">
        <v>125737.5465</v>
      </c>
      <c r="E141" s="56" t="s">
        <v>11</v>
      </c>
      <c r="F141" s="56" t="s">
        <v>11</v>
      </c>
      <c r="G141" s="56" t="s">
        <v>11</v>
      </c>
      <c r="H141" s="56">
        <v>2419.8649999999998</v>
      </c>
      <c r="I141" s="56">
        <v>3443.7468406289836</v>
      </c>
    </row>
    <row r="142" spans="1:9" ht="9.75" hidden="1" customHeight="1" x14ac:dyDescent="0.25">
      <c r="A142" s="54" t="s">
        <v>29</v>
      </c>
      <c r="B142" s="55"/>
      <c r="C142" s="56">
        <f t="shared" si="8"/>
        <v>388638.04199999996</v>
      </c>
      <c r="D142" s="56">
        <v>176.24250000000001</v>
      </c>
      <c r="E142" s="56">
        <v>373621.7475</v>
      </c>
      <c r="F142" s="56" t="s">
        <v>11</v>
      </c>
      <c r="G142" s="56" t="s">
        <v>11</v>
      </c>
      <c r="H142" s="56">
        <v>11892.180000000002</v>
      </c>
      <c r="I142" s="56">
        <v>2947.8719999999998</v>
      </c>
    </row>
    <row r="143" spans="1:9" ht="9.75" hidden="1" customHeight="1" x14ac:dyDescent="0.25">
      <c r="A143" s="54" t="s">
        <v>30</v>
      </c>
      <c r="B143" s="55"/>
      <c r="C143" s="56">
        <f t="shared" si="8"/>
        <v>578810.04750000802</v>
      </c>
      <c r="D143" s="56" t="s">
        <v>11</v>
      </c>
      <c r="E143" s="56" t="s">
        <v>11</v>
      </c>
      <c r="F143" s="56">
        <v>578384.62250000797</v>
      </c>
      <c r="G143" s="56" t="s">
        <v>11</v>
      </c>
      <c r="H143" s="56">
        <v>0.42499999999999999</v>
      </c>
      <c r="I143" s="56">
        <v>425</v>
      </c>
    </row>
    <row r="144" spans="1:9" ht="9.75" hidden="1" customHeight="1" x14ac:dyDescent="0.25">
      <c r="A144" s="54" t="s">
        <v>31</v>
      </c>
      <c r="B144" s="55"/>
      <c r="C144" s="56">
        <f t="shared" si="8"/>
        <v>241848.32629090524</v>
      </c>
      <c r="D144" s="56">
        <v>12682.5725</v>
      </c>
      <c r="E144" s="56">
        <v>618.375</v>
      </c>
      <c r="F144" s="56" t="s">
        <v>11</v>
      </c>
      <c r="G144" s="56">
        <v>196083.21249999999</v>
      </c>
      <c r="H144" s="56">
        <v>31954.602500000005</v>
      </c>
      <c r="I144" s="56">
        <v>509.56379090522722</v>
      </c>
    </row>
    <row r="145" spans="1:10" ht="9.75" hidden="1" customHeight="1" x14ac:dyDescent="0.25">
      <c r="A145" s="54" t="s">
        <v>32</v>
      </c>
      <c r="B145" s="55"/>
      <c r="C145" s="56">
        <f t="shared" si="8"/>
        <v>193252.55750000206</v>
      </c>
      <c r="D145" s="56">
        <v>755.22500000000002</v>
      </c>
      <c r="E145" s="56" t="s">
        <v>11</v>
      </c>
      <c r="F145" s="56">
        <v>192466.94500000204</v>
      </c>
      <c r="G145" s="56" t="s">
        <v>11</v>
      </c>
      <c r="H145" s="57">
        <v>30.387499999999999</v>
      </c>
      <c r="I145" s="58" t="s">
        <v>11</v>
      </c>
    </row>
    <row r="146" spans="1:10" ht="9.75" hidden="1" customHeight="1" x14ac:dyDescent="0.25">
      <c r="A146" s="54" t="s">
        <v>33</v>
      </c>
      <c r="B146" s="55"/>
      <c r="C146" s="56">
        <f t="shared" si="8"/>
        <v>52555.189211644712</v>
      </c>
      <c r="D146" s="56">
        <v>265.60000000000002</v>
      </c>
      <c r="E146" s="56">
        <v>49924.332500000004</v>
      </c>
      <c r="F146" s="56" t="s">
        <v>11</v>
      </c>
      <c r="G146" s="56" t="s">
        <v>11</v>
      </c>
      <c r="H146" s="56">
        <v>833.72249999999997</v>
      </c>
      <c r="I146" s="56">
        <v>1531.5342116447089</v>
      </c>
    </row>
    <row r="147" spans="1:10" ht="9.75" hidden="1" customHeight="1" x14ac:dyDescent="0.25">
      <c r="A147" s="54" t="s">
        <v>34</v>
      </c>
      <c r="B147" s="55"/>
      <c r="C147" s="56">
        <f t="shared" si="8"/>
        <v>113543.93219528263</v>
      </c>
      <c r="D147" s="56">
        <v>66968.907500000001</v>
      </c>
      <c r="E147" s="56" t="s">
        <v>11</v>
      </c>
      <c r="F147" s="56" t="s">
        <v>11</v>
      </c>
      <c r="G147" s="56" t="s">
        <v>11</v>
      </c>
      <c r="H147" s="56">
        <v>17440.725000000002</v>
      </c>
      <c r="I147" s="56">
        <v>29134.299695282622</v>
      </c>
    </row>
    <row r="148" spans="1:10" ht="3" hidden="1" customHeight="1" x14ac:dyDescent="0.25">
      <c r="A148" s="41"/>
      <c r="B148" s="16"/>
      <c r="C148" s="42"/>
      <c r="D148" s="43"/>
      <c r="E148" s="43"/>
      <c r="F148" s="44"/>
      <c r="G148" s="44"/>
      <c r="H148" s="19"/>
      <c r="I148" s="19"/>
    </row>
    <row r="149" spans="1:10" hidden="1" x14ac:dyDescent="0.25">
      <c r="I149" s="23" t="s">
        <v>35</v>
      </c>
    </row>
    <row r="150" spans="1:10" hidden="1" x14ac:dyDescent="0.25">
      <c r="I150" s="23"/>
    </row>
    <row r="151" spans="1:10" ht="13.5" hidden="1" x14ac:dyDescent="0.25">
      <c r="A151" s="121" t="s">
        <v>41</v>
      </c>
      <c r="B151" s="121"/>
      <c r="C151" s="121"/>
      <c r="D151" s="121"/>
      <c r="E151" s="121"/>
      <c r="F151" s="121"/>
      <c r="G151" s="121"/>
      <c r="H151" s="121"/>
      <c r="I151" s="121"/>
    </row>
    <row r="152" spans="1:10" ht="12.75" hidden="1" x14ac:dyDescent="0.25">
      <c r="A152" s="123" t="s">
        <v>38</v>
      </c>
      <c r="B152" s="123"/>
      <c r="C152" s="123"/>
      <c r="D152" s="123"/>
      <c r="E152" s="123"/>
      <c r="F152" s="123"/>
      <c r="G152" s="123"/>
      <c r="H152" s="123"/>
      <c r="I152" s="123"/>
    </row>
    <row r="153" spans="1:10" ht="4.5" hidden="1" customHeight="1" x14ac:dyDescent="0.25">
      <c r="A153" s="26"/>
      <c r="B153" s="6"/>
      <c r="C153" s="7"/>
      <c r="D153" s="7"/>
      <c r="E153" s="7"/>
      <c r="F153" s="7"/>
      <c r="G153" s="7"/>
      <c r="H153" s="7"/>
      <c r="I153" s="7"/>
    </row>
    <row r="154" spans="1:10" ht="37.5" hidden="1" customHeight="1" x14ac:dyDescent="0.25">
      <c r="A154" s="117" t="s">
        <v>2</v>
      </c>
      <c r="B154" s="118"/>
      <c r="C154" s="59" t="s">
        <v>3</v>
      </c>
      <c r="D154" s="60" t="s">
        <v>4</v>
      </c>
      <c r="E154" s="60" t="s">
        <v>5</v>
      </c>
      <c r="F154" s="60" t="s">
        <v>36</v>
      </c>
      <c r="G154" s="60" t="s">
        <v>7</v>
      </c>
      <c r="H154" s="60" t="s">
        <v>8</v>
      </c>
      <c r="I154" s="60" t="s">
        <v>9</v>
      </c>
    </row>
    <row r="155" spans="1:10" s="29" customFormat="1" ht="18" hidden="1" customHeight="1" x14ac:dyDescent="0.25">
      <c r="A155" s="119">
        <v>2018</v>
      </c>
      <c r="B155" s="120"/>
      <c r="C155" s="61">
        <f t="shared" ref="C155:H155" si="9">SUM(C156:C179)</f>
        <v>10994753.762749897</v>
      </c>
      <c r="D155" s="61">
        <f t="shared" si="9"/>
        <v>4948439.9999998966</v>
      </c>
      <c r="E155" s="61">
        <f t="shared" si="9"/>
        <v>2086712</v>
      </c>
      <c r="F155" s="61">
        <f t="shared" si="9"/>
        <v>2331272.7487500003</v>
      </c>
      <c r="G155" s="61">
        <f t="shared" si="9"/>
        <v>270194</v>
      </c>
      <c r="H155" s="61">
        <f t="shared" si="9"/>
        <v>464095.56699999998</v>
      </c>
      <c r="I155" s="61">
        <f>SUM(I156:I179)</f>
        <v>894039.44700000016</v>
      </c>
    </row>
    <row r="156" spans="1:10" ht="12.75" hidden="1" x14ac:dyDescent="0.25">
      <c r="A156" s="54" t="s">
        <v>10</v>
      </c>
      <c r="B156" s="55"/>
      <c r="C156" s="62">
        <f>SUM(D156:I156)</f>
        <v>102766.09749999999</v>
      </c>
      <c r="D156" s="63" t="s">
        <v>11</v>
      </c>
      <c r="E156" s="63">
        <v>52899</v>
      </c>
      <c r="F156" s="62" t="s">
        <v>11</v>
      </c>
      <c r="G156" s="63">
        <v>39388</v>
      </c>
      <c r="H156" s="62">
        <v>2319.0124999999998</v>
      </c>
      <c r="I156" s="62">
        <v>8160.0849999999946</v>
      </c>
      <c r="J156" s="63"/>
    </row>
    <row r="157" spans="1:10" ht="12.75" hidden="1" x14ac:dyDescent="0.25">
      <c r="A157" s="54" t="s">
        <v>12</v>
      </c>
      <c r="B157" s="55"/>
      <c r="C157" s="62">
        <f t="shared" ref="C157:C179" si="10">SUM(D157:I157)</f>
        <v>362901.29550000018</v>
      </c>
      <c r="D157" s="63">
        <v>147915.60750000016</v>
      </c>
      <c r="E157" s="63">
        <v>165295</v>
      </c>
      <c r="F157" s="62" t="s">
        <v>11</v>
      </c>
      <c r="G157" s="63" t="s">
        <v>11</v>
      </c>
      <c r="H157" s="62">
        <v>10656.45</v>
      </c>
      <c r="I157" s="62">
        <v>39034.238000000012</v>
      </c>
      <c r="J157" s="63"/>
    </row>
    <row r="158" spans="1:10" ht="12.75" hidden="1" x14ac:dyDescent="0.25">
      <c r="A158" s="54" t="s">
        <v>13</v>
      </c>
      <c r="B158" s="55"/>
      <c r="C158" s="62">
        <f t="shared" si="10"/>
        <v>244905.05800000031</v>
      </c>
      <c r="D158" s="63">
        <v>106646.79250000037</v>
      </c>
      <c r="E158" s="63" t="s">
        <v>11</v>
      </c>
      <c r="F158" s="62">
        <v>131354.68999999997</v>
      </c>
      <c r="G158" s="63" t="s">
        <v>11</v>
      </c>
      <c r="H158" s="62">
        <v>2912.3975</v>
      </c>
      <c r="I158" s="62">
        <v>3991.1779999999999</v>
      </c>
      <c r="J158" s="63"/>
    </row>
    <row r="159" spans="1:10" ht="12.75" hidden="1" x14ac:dyDescent="0.25">
      <c r="A159" s="54" t="s">
        <v>14</v>
      </c>
      <c r="B159" s="55"/>
      <c r="C159" s="62">
        <f t="shared" si="10"/>
        <v>744891.40775000036</v>
      </c>
      <c r="D159" s="63" t="s">
        <v>11</v>
      </c>
      <c r="E159" s="63" t="s">
        <v>11</v>
      </c>
      <c r="F159" s="62">
        <v>743163.58375000034</v>
      </c>
      <c r="G159" s="63" t="s">
        <v>11</v>
      </c>
      <c r="H159" s="62">
        <v>1282.47</v>
      </c>
      <c r="I159" s="62">
        <v>445.35399999999998</v>
      </c>
      <c r="J159" s="63"/>
    </row>
    <row r="160" spans="1:10" ht="12.75" hidden="1" x14ac:dyDescent="0.25">
      <c r="A160" s="54" t="s">
        <v>15</v>
      </c>
      <c r="B160" s="55"/>
      <c r="C160" s="62">
        <f t="shared" si="10"/>
        <v>362681.49149999861</v>
      </c>
      <c r="D160" s="62">
        <v>281993.58249999862</v>
      </c>
      <c r="E160" s="62" t="s">
        <v>11</v>
      </c>
      <c r="F160" s="62">
        <v>37576.80750000001</v>
      </c>
      <c r="G160" s="62" t="s">
        <v>11</v>
      </c>
      <c r="H160" s="62">
        <v>23706.33</v>
      </c>
      <c r="I160" s="62">
        <v>19404.771500000003</v>
      </c>
      <c r="J160" s="63"/>
    </row>
    <row r="161" spans="1:10" ht="12.75" hidden="1" x14ac:dyDescent="0.25">
      <c r="A161" s="54" t="s">
        <v>16</v>
      </c>
      <c r="B161" s="55"/>
      <c r="C161" s="62">
        <f t="shared" si="10"/>
        <v>338154.54099999997</v>
      </c>
      <c r="D161" s="63">
        <v>33.872500000000002</v>
      </c>
      <c r="E161" s="63">
        <v>301439</v>
      </c>
      <c r="F161" s="62" t="s">
        <v>11</v>
      </c>
      <c r="G161" s="63">
        <v>909</v>
      </c>
      <c r="H161" s="62">
        <v>4064.6574999999998</v>
      </c>
      <c r="I161" s="62">
        <v>31708.011000000002</v>
      </c>
      <c r="J161" s="63"/>
    </row>
    <row r="162" spans="1:10" ht="12.75" hidden="1" x14ac:dyDescent="0.25">
      <c r="A162" s="54" t="s">
        <v>17</v>
      </c>
      <c r="B162" s="55"/>
      <c r="C162" s="62">
        <f t="shared" si="10"/>
        <v>470974.15499999933</v>
      </c>
      <c r="D162" s="62">
        <v>5465.2749999999978</v>
      </c>
      <c r="E162" s="62" t="s">
        <v>11</v>
      </c>
      <c r="F162" s="62">
        <v>457644.84499999927</v>
      </c>
      <c r="G162" s="62" t="s">
        <v>11</v>
      </c>
      <c r="H162" s="62">
        <v>5559.3400000000011</v>
      </c>
      <c r="I162" s="62">
        <v>2304.6950000000002</v>
      </c>
      <c r="J162" s="63"/>
    </row>
    <row r="163" spans="1:10" ht="12.75" hidden="1" x14ac:dyDescent="0.25">
      <c r="A163" s="54" t="s">
        <v>18</v>
      </c>
      <c r="B163" s="55"/>
      <c r="C163" s="62">
        <f t="shared" si="10"/>
        <v>46559.728500000027</v>
      </c>
      <c r="D163" s="63">
        <v>39856.79750000003</v>
      </c>
      <c r="E163" s="63" t="s">
        <v>11</v>
      </c>
      <c r="F163" s="62" t="s">
        <v>11</v>
      </c>
      <c r="G163" s="63" t="s">
        <v>11</v>
      </c>
      <c r="H163" s="62">
        <v>6341.2550000000001</v>
      </c>
      <c r="I163" s="62">
        <v>361.67599999999999</v>
      </c>
      <c r="J163" s="63"/>
    </row>
    <row r="164" spans="1:10" ht="12.75" hidden="1" x14ac:dyDescent="0.25">
      <c r="A164" s="54" t="s">
        <v>19</v>
      </c>
      <c r="B164" s="55"/>
      <c r="C164" s="62">
        <f t="shared" si="10"/>
        <v>209871.68550000069</v>
      </c>
      <c r="D164" s="63">
        <v>174584.17750000072</v>
      </c>
      <c r="E164" s="63" t="s">
        <v>11</v>
      </c>
      <c r="F164" s="62" t="s">
        <v>11</v>
      </c>
      <c r="G164" s="63" t="s">
        <v>11</v>
      </c>
      <c r="H164" s="62">
        <v>10760.022499999999</v>
      </c>
      <c r="I164" s="62">
        <v>24527.485499999988</v>
      </c>
      <c r="J164" s="63"/>
    </row>
    <row r="165" spans="1:10" ht="12.75" hidden="1" x14ac:dyDescent="0.25">
      <c r="A165" s="54" t="s">
        <v>20</v>
      </c>
      <c r="B165" s="55"/>
      <c r="C165" s="62">
        <f t="shared" si="10"/>
        <v>566356.39650001039</v>
      </c>
      <c r="D165" s="62">
        <v>431968.7900000104</v>
      </c>
      <c r="E165" s="62" t="s">
        <v>11</v>
      </c>
      <c r="F165" s="62">
        <v>44918.737500000003</v>
      </c>
      <c r="G165" s="62" t="s">
        <v>11</v>
      </c>
      <c r="H165" s="62">
        <v>42722.087499999994</v>
      </c>
      <c r="I165" s="62">
        <v>46746.781500000012</v>
      </c>
      <c r="J165" s="63"/>
    </row>
    <row r="166" spans="1:10" ht="12.75" hidden="1" x14ac:dyDescent="0.25">
      <c r="A166" s="54" t="s">
        <v>21</v>
      </c>
      <c r="B166" s="55"/>
      <c r="C166" s="62">
        <f t="shared" si="10"/>
        <v>661095.77700002829</v>
      </c>
      <c r="D166" s="63">
        <v>618400.06000002823</v>
      </c>
      <c r="E166" s="63" t="s">
        <v>11</v>
      </c>
      <c r="F166" s="62" t="s">
        <v>11</v>
      </c>
      <c r="G166" s="63" t="s">
        <v>11</v>
      </c>
      <c r="H166" s="62">
        <v>12009.270000000002</v>
      </c>
      <c r="I166" s="62">
        <v>30686.446999999996</v>
      </c>
      <c r="J166" s="63"/>
    </row>
    <row r="167" spans="1:10" ht="12.75" hidden="1" x14ac:dyDescent="0.25">
      <c r="A167" s="54" t="s">
        <v>22</v>
      </c>
      <c r="B167" s="55"/>
      <c r="C167" s="62">
        <f t="shared" si="10"/>
        <v>682539.82400000002</v>
      </c>
      <c r="D167" s="63">
        <v>1548.3700000000006</v>
      </c>
      <c r="E167" s="63">
        <v>565297</v>
      </c>
      <c r="F167" s="62" t="s">
        <v>11</v>
      </c>
      <c r="G167" s="63" t="s">
        <v>11</v>
      </c>
      <c r="H167" s="62">
        <v>36885.264999999999</v>
      </c>
      <c r="I167" s="62">
        <v>78809.188999999984</v>
      </c>
      <c r="J167" s="63"/>
    </row>
    <row r="168" spans="1:10" ht="12.75" hidden="1" x14ac:dyDescent="0.25">
      <c r="A168" s="54" t="s">
        <v>23</v>
      </c>
      <c r="B168" s="55"/>
      <c r="C168" s="62">
        <f t="shared" si="10"/>
        <v>559299.11199999996</v>
      </c>
      <c r="D168" s="63" t="s">
        <v>11</v>
      </c>
      <c r="E168" s="63">
        <v>478455</v>
      </c>
      <c r="F168" s="62" t="s">
        <v>11</v>
      </c>
      <c r="G168" s="63" t="s">
        <v>11</v>
      </c>
      <c r="H168" s="62">
        <v>14935.307500000003</v>
      </c>
      <c r="I168" s="62">
        <v>65908.804500000027</v>
      </c>
      <c r="J168" s="63"/>
    </row>
    <row r="169" spans="1:10" ht="12.75" hidden="1" x14ac:dyDescent="0.25">
      <c r="A169" s="54" t="s">
        <v>24</v>
      </c>
      <c r="B169" s="55"/>
      <c r="C169" s="62">
        <f t="shared" si="10"/>
        <v>3482637.6539998599</v>
      </c>
      <c r="D169" s="62">
        <v>2863719.4399998598</v>
      </c>
      <c r="E169" s="62" t="s">
        <v>11</v>
      </c>
      <c r="F169" s="62" t="s">
        <v>11</v>
      </c>
      <c r="G169" s="62" t="s">
        <v>11</v>
      </c>
      <c r="H169" s="62">
        <v>137431.5245</v>
      </c>
      <c r="I169" s="62">
        <v>481486.68950000021</v>
      </c>
      <c r="J169" s="63"/>
    </row>
    <row r="170" spans="1:10" ht="12.75" hidden="1" x14ac:dyDescent="0.25">
      <c r="A170" s="54" t="s">
        <v>25</v>
      </c>
      <c r="B170" s="55"/>
      <c r="C170" s="62">
        <f t="shared" si="10"/>
        <v>161690.65249999985</v>
      </c>
      <c r="D170" s="63">
        <v>38509.419999999867</v>
      </c>
      <c r="E170" s="63" t="s">
        <v>11</v>
      </c>
      <c r="F170" s="62" t="s">
        <v>11</v>
      </c>
      <c r="G170" s="63">
        <v>50756</v>
      </c>
      <c r="H170" s="62">
        <v>58537.417499999996</v>
      </c>
      <c r="I170" s="62">
        <v>13887.814999999995</v>
      </c>
      <c r="J170" s="63"/>
    </row>
    <row r="171" spans="1:10" ht="12.75" hidden="1" x14ac:dyDescent="0.25">
      <c r="A171" s="54" t="s">
        <v>26</v>
      </c>
      <c r="B171" s="55"/>
      <c r="C171" s="62">
        <f t="shared" si="10"/>
        <v>46679.197500000009</v>
      </c>
      <c r="D171" s="63" t="s">
        <v>11</v>
      </c>
      <c r="E171" s="63" t="s">
        <v>11</v>
      </c>
      <c r="F171" s="62">
        <v>46648.597500000011</v>
      </c>
      <c r="G171" s="63" t="s">
        <v>11</v>
      </c>
      <c r="H171" s="64">
        <v>30.6</v>
      </c>
      <c r="I171" s="64">
        <v>0</v>
      </c>
      <c r="J171" s="63"/>
    </row>
    <row r="172" spans="1:10" ht="12.75" hidden="1" x14ac:dyDescent="0.25">
      <c r="A172" s="54" t="s">
        <v>27</v>
      </c>
      <c r="B172" s="55"/>
      <c r="C172" s="62">
        <f t="shared" si="10"/>
        <v>165775.9250000001</v>
      </c>
      <c r="D172" s="63" t="s">
        <v>11</v>
      </c>
      <c r="E172" s="63" t="s">
        <v>11</v>
      </c>
      <c r="F172" s="62">
        <v>165593.60000000009</v>
      </c>
      <c r="G172" s="63" t="s">
        <v>11</v>
      </c>
      <c r="H172" s="64">
        <v>182.32499999999999</v>
      </c>
      <c r="I172" s="64">
        <v>0</v>
      </c>
      <c r="J172" s="63"/>
    </row>
    <row r="173" spans="1:10" ht="12.75" hidden="1" x14ac:dyDescent="0.25">
      <c r="A173" s="54" t="s">
        <v>28</v>
      </c>
      <c r="B173" s="55"/>
      <c r="C173" s="62">
        <f t="shared" si="10"/>
        <v>153812.71600000039</v>
      </c>
      <c r="D173" s="63">
        <v>135581.62500000041</v>
      </c>
      <c r="E173" s="63" t="s">
        <v>11</v>
      </c>
      <c r="F173" s="62" t="s">
        <v>11</v>
      </c>
      <c r="G173" s="63" t="s">
        <v>11</v>
      </c>
      <c r="H173" s="62">
        <v>10235.775</v>
      </c>
      <c r="I173" s="62">
        <v>7995.3160000000025</v>
      </c>
      <c r="J173" s="63"/>
    </row>
    <row r="174" spans="1:10" ht="12.75" hidden="1" x14ac:dyDescent="0.25">
      <c r="A174" s="54" t="s">
        <v>29</v>
      </c>
      <c r="B174" s="55"/>
      <c r="C174" s="62">
        <f t="shared" si="10"/>
        <v>482359.36999999994</v>
      </c>
      <c r="D174" s="63">
        <v>998.1700000000003</v>
      </c>
      <c r="E174" s="63">
        <v>463876</v>
      </c>
      <c r="F174" s="62" t="s">
        <v>11</v>
      </c>
      <c r="G174" s="63" t="s">
        <v>11</v>
      </c>
      <c r="H174" s="62">
        <v>14304.48</v>
      </c>
      <c r="I174" s="62">
        <v>3180.72</v>
      </c>
      <c r="J174" s="63"/>
    </row>
    <row r="175" spans="1:10" ht="12.75" hidden="1" x14ac:dyDescent="0.25">
      <c r="A175" s="54" t="s">
        <v>30</v>
      </c>
      <c r="B175" s="55"/>
      <c r="C175" s="62">
        <f t="shared" si="10"/>
        <v>543596.24250000075</v>
      </c>
      <c r="D175" s="63" t="s">
        <v>11</v>
      </c>
      <c r="E175" s="63" t="s">
        <v>11</v>
      </c>
      <c r="F175" s="62">
        <v>543596.24250000075</v>
      </c>
      <c r="G175" s="63" t="s">
        <v>11</v>
      </c>
      <c r="H175" s="64">
        <v>0</v>
      </c>
      <c r="I175" s="64">
        <v>0</v>
      </c>
      <c r="J175" s="63"/>
    </row>
    <row r="176" spans="1:10" ht="12.75" hidden="1" x14ac:dyDescent="0.25">
      <c r="A176" s="54" t="s">
        <v>31</v>
      </c>
      <c r="B176" s="55"/>
      <c r="C176" s="62">
        <f t="shared" si="10"/>
        <v>242101.84100000001</v>
      </c>
      <c r="D176" s="63">
        <v>17973.942499999997</v>
      </c>
      <c r="E176" s="63">
        <v>3615</v>
      </c>
      <c r="F176" s="62" t="s">
        <v>11</v>
      </c>
      <c r="G176" s="63">
        <v>179141</v>
      </c>
      <c r="H176" s="62">
        <v>35348.78</v>
      </c>
      <c r="I176" s="62">
        <v>6023.1185000000005</v>
      </c>
      <c r="J176" s="63"/>
    </row>
    <row r="177" spans="1:11" ht="12.75" hidden="1" x14ac:dyDescent="0.25">
      <c r="A177" s="54" t="s">
        <v>32</v>
      </c>
      <c r="B177" s="55"/>
      <c r="C177" s="62">
        <f t="shared" si="10"/>
        <v>161402.30750000002</v>
      </c>
      <c r="D177" s="63">
        <v>626.66249999999991</v>
      </c>
      <c r="E177" s="63" t="s">
        <v>11</v>
      </c>
      <c r="F177" s="62">
        <v>160775.64500000002</v>
      </c>
      <c r="G177" s="63" t="s">
        <v>11</v>
      </c>
      <c r="H177" s="64">
        <v>0</v>
      </c>
      <c r="I177" s="64">
        <v>0</v>
      </c>
      <c r="J177" s="63"/>
    </row>
    <row r="178" spans="1:11" ht="12.75" hidden="1" x14ac:dyDescent="0.25">
      <c r="A178" s="54" t="s">
        <v>33</v>
      </c>
      <c r="B178" s="55"/>
      <c r="C178" s="62">
        <f t="shared" si="10"/>
        <v>61117.773499999996</v>
      </c>
      <c r="D178" s="63" t="s">
        <v>11</v>
      </c>
      <c r="E178" s="63">
        <v>55836</v>
      </c>
      <c r="F178" s="62" t="s">
        <v>11</v>
      </c>
      <c r="G178" s="63" t="s">
        <v>11</v>
      </c>
      <c r="H178" s="62">
        <v>3513.7299999999996</v>
      </c>
      <c r="I178" s="64">
        <v>1768.0435000000002</v>
      </c>
      <c r="J178" s="63"/>
    </row>
    <row r="179" spans="1:11" ht="12.75" hidden="1" x14ac:dyDescent="0.25">
      <c r="A179" s="54" t="s">
        <v>34</v>
      </c>
      <c r="B179" s="55"/>
      <c r="C179" s="62">
        <f t="shared" si="10"/>
        <v>140583.51349999956</v>
      </c>
      <c r="D179" s="63">
        <v>82617.414999999557</v>
      </c>
      <c r="E179" s="63" t="s">
        <v>11</v>
      </c>
      <c r="F179" s="62" t="s">
        <v>11</v>
      </c>
      <c r="G179" s="63" t="s">
        <v>11</v>
      </c>
      <c r="H179" s="62">
        <v>30357.069999999996</v>
      </c>
      <c r="I179" s="62">
        <v>27609.028500000019</v>
      </c>
      <c r="J179" s="63"/>
    </row>
    <row r="180" spans="1:11" ht="6" hidden="1" customHeight="1" x14ac:dyDescent="0.25">
      <c r="A180" s="41"/>
      <c r="B180" s="16"/>
      <c r="C180" s="42"/>
      <c r="D180" s="43"/>
      <c r="E180" s="43"/>
      <c r="F180" s="44"/>
      <c r="G180" s="44"/>
      <c r="H180" s="19"/>
      <c r="I180" s="19"/>
    </row>
    <row r="181" spans="1:11" hidden="1" x14ac:dyDescent="0.25">
      <c r="I181" s="23" t="s">
        <v>35</v>
      </c>
    </row>
    <row r="182" spans="1:11" ht="12" hidden="1" customHeight="1" x14ac:dyDescent="0.25">
      <c r="A182" s="121" t="s">
        <v>42</v>
      </c>
      <c r="B182" s="121"/>
      <c r="C182" s="121"/>
      <c r="D182" s="121"/>
      <c r="E182" s="121"/>
      <c r="F182" s="121"/>
      <c r="G182" s="121"/>
      <c r="H182" s="121"/>
      <c r="I182" s="121"/>
      <c r="J182" s="2"/>
      <c r="K182" s="2"/>
    </row>
    <row r="183" spans="1:11" ht="10.5" hidden="1" customHeight="1" x14ac:dyDescent="0.25">
      <c r="A183" s="123" t="s">
        <v>38</v>
      </c>
      <c r="B183" s="123"/>
      <c r="C183" s="123"/>
      <c r="D183" s="123"/>
      <c r="E183" s="123"/>
      <c r="F183" s="123"/>
      <c r="G183" s="123"/>
      <c r="H183" s="123"/>
      <c r="I183" s="123"/>
      <c r="J183" s="5"/>
      <c r="K183" s="5"/>
    </row>
    <row r="184" spans="1:11" ht="4.5" hidden="1" customHeight="1" x14ac:dyDescent="0.25">
      <c r="A184" s="26"/>
      <c r="B184" s="6"/>
      <c r="C184" s="7"/>
      <c r="D184" s="7"/>
      <c r="E184" s="7"/>
      <c r="F184" s="7"/>
      <c r="G184" s="7"/>
      <c r="H184" s="7"/>
      <c r="I184" s="65"/>
      <c r="J184" s="7"/>
      <c r="K184" s="7"/>
    </row>
    <row r="185" spans="1:11" ht="37.5" hidden="1" customHeight="1" x14ac:dyDescent="0.25">
      <c r="A185" s="117" t="s">
        <v>2</v>
      </c>
      <c r="B185" s="118"/>
      <c r="C185" s="66" t="s">
        <v>3</v>
      </c>
      <c r="D185" s="67" t="s">
        <v>4</v>
      </c>
      <c r="E185" s="67" t="s">
        <v>5</v>
      </c>
      <c r="F185" s="67" t="s">
        <v>36</v>
      </c>
      <c r="G185" s="67" t="s">
        <v>7</v>
      </c>
      <c r="H185" s="67" t="s">
        <v>8</v>
      </c>
      <c r="I185" s="67" t="s">
        <v>9</v>
      </c>
      <c r="J185" s="27"/>
      <c r="K185" s="27"/>
    </row>
    <row r="186" spans="1:11" s="29" customFormat="1" ht="18" hidden="1" customHeight="1" x14ac:dyDescent="0.25">
      <c r="A186" s="119">
        <v>2019</v>
      </c>
      <c r="B186" s="120"/>
      <c r="C186" s="61">
        <f>SUM(C187:C210)</f>
        <v>11418217.923422284</v>
      </c>
      <c r="D186" s="61">
        <f>SUM(D187:D210)</f>
        <v>5182436.1426297398</v>
      </c>
      <c r="E186" s="61">
        <f t="shared" ref="E186:I186" si="11">SUM(E187:E210)</f>
        <v>2314880</v>
      </c>
      <c r="F186" s="61">
        <f t="shared" si="11"/>
        <v>2385687.2995000002</v>
      </c>
      <c r="G186" s="61">
        <f t="shared" si="11"/>
        <v>298113</v>
      </c>
      <c r="H186" s="61">
        <f t="shared" si="11"/>
        <v>475266.91179254511</v>
      </c>
      <c r="I186" s="61">
        <f t="shared" si="11"/>
        <v>761834.56950000091</v>
      </c>
    </row>
    <row r="187" spans="1:11" ht="9" hidden="1" customHeight="1" x14ac:dyDescent="0.25">
      <c r="A187" s="54" t="s">
        <v>10</v>
      </c>
      <c r="B187" s="55"/>
      <c r="C187" s="62">
        <f>SUM(D187:I187)</f>
        <v>80268.216909119103</v>
      </c>
      <c r="D187" s="63">
        <v>0</v>
      </c>
      <c r="E187" s="63">
        <v>56643</v>
      </c>
      <c r="F187" s="62">
        <v>0</v>
      </c>
      <c r="G187" s="63">
        <v>16505</v>
      </c>
      <c r="H187" s="62">
        <v>4109.3044091191041</v>
      </c>
      <c r="I187" s="62">
        <v>3010.9124999999999</v>
      </c>
      <c r="J187" s="31"/>
      <c r="K187" s="31"/>
    </row>
    <row r="188" spans="1:11" ht="9" hidden="1" customHeight="1" x14ac:dyDescent="0.25">
      <c r="A188" s="54" t="s">
        <v>12</v>
      </c>
      <c r="B188" s="55"/>
      <c r="C188" s="62">
        <f t="shared" ref="C188:C208" si="12">SUM(D188:I188)</f>
        <v>369352.25481395237</v>
      </c>
      <c r="D188" s="63">
        <v>146502.75000000067</v>
      </c>
      <c r="E188" s="63">
        <v>162190</v>
      </c>
      <c r="F188" s="62">
        <v>0</v>
      </c>
      <c r="G188" s="63">
        <v>0</v>
      </c>
      <c r="H188" s="62">
        <v>19797.727813951671</v>
      </c>
      <c r="I188" s="62">
        <v>40861.777000000002</v>
      </c>
      <c r="J188" s="31"/>
      <c r="K188" s="31"/>
    </row>
    <row r="189" spans="1:11" ht="9" hidden="1" customHeight="1" x14ac:dyDescent="0.25">
      <c r="A189" s="54" t="s">
        <v>13</v>
      </c>
      <c r="B189" s="55"/>
      <c r="C189" s="62">
        <f>SUM(D189:I189)</f>
        <v>282589.71239721676</v>
      </c>
      <c r="D189" s="63">
        <v>142579.04250000024</v>
      </c>
      <c r="E189" s="63">
        <v>0</v>
      </c>
      <c r="F189" s="62">
        <v>133131.79800000001</v>
      </c>
      <c r="G189" s="63">
        <v>0</v>
      </c>
      <c r="H189" s="62">
        <v>3887.754397216474</v>
      </c>
      <c r="I189" s="62">
        <v>2991.1174999999985</v>
      </c>
      <c r="J189" s="31"/>
      <c r="K189" s="31"/>
    </row>
    <row r="190" spans="1:11" ht="9" hidden="1" customHeight="1" x14ac:dyDescent="0.25">
      <c r="A190" s="54" t="s">
        <v>14</v>
      </c>
      <c r="B190" s="55"/>
      <c r="C190" s="62">
        <f t="shared" si="12"/>
        <v>752393.14052221796</v>
      </c>
      <c r="D190" s="63">
        <v>10.88</v>
      </c>
      <c r="E190" s="63">
        <v>0</v>
      </c>
      <c r="F190" s="62">
        <v>748209.45450000023</v>
      </c>
      <c r="G190" s="63">
        <v>0</v>
      </c>
      <c r="H190" s="62">
        <v>2214.7660222177365</v>
      </c>
      <c r="I190" s="62">
        <v>1958.04</v>
      </c>
      <c r="J190" s="31"/>
      <c r="K190" s="31"/>
    </row>
    <row r="191" spans="1:11" ht="9" hidden="1" customHeight="1" x14ac:dyDescent="0.25">
      <c r="A191" s="54" t="s">
        <v>15</v>
      </c>
      <c r="B191" s="55"/>
      <c r="C191" s="62">
        <f>SUM(D191:I191)</f>
        <v>390511.89428085467</v>
      </c>
      <c r="D191" s="62">
        <v>315705.47749999614</v>
      </c>
      <c r="E191" s="62">
        <v>0</v>
      </c>
      <c r="F191" s="62">
        <v>29294.533000000007</v>
      </c>
      <c r="G191" s="62">
        <v>0</v>
      </c>
      <c r="H191" s="62">
        <v>24890.459280858537</v>
      </c>
      <c r="I191" s="62">
        <v>20621.424500000019</v>
      </c>
      <c r="J191" s="31"/>
      <c r="K191" s="31"/>
    </row>
    <row r="192" spans="1:11" ht="9" hidden="1" customHeight="1" x14ac:dyDescent="0.25">
      <c r="A192" s="54" t="s">
        <v>16</v>
      </c>
      <c r="B192" s="55"/>
      <c r="C192" s="62">
        <f t="shared" si="12"/>
        <v>376687.06735165062</v>
      </c>
      <c r="D192" s="63">
        <v>0</v>
      </c>
      <c r="E192" s="63">
        <v>351514</v>
      </c>
      <c r="F192" s="62">
        <v>0</v>
      </c>
      <c r="G192" s="63">
        <v>0</v>
      </c>
      <c r="H192" s="62">
        <v>6261.2898516505702</v>
      </c>
      <c r="I192" s="62">
        <v>18911.777500000004</v>
      </c>
      <c r="J192" s="31"/>
      <c r="K192" s="31"/>
    </row>
    <row r="193" spans="1:11" ht="9" hidden="1" customHeight="1" x14ac:dyDescent="0.25">
      <c r="A193" s="54" t="s">
        <v>17</v>
      </c>
      <c r="B193" s="55"/>
      <c r="C193" s="62">
        <f t="shared" si="12"/>
        <v>466274.57888135151</v>
      </c>
      <c r="D193" s="62">
        <v>4526.8675000000021</v>
      </c>
      <c r="E193" s="62">
        <v>0</v>
      </c>
      <c r="F193" s="62">
        <v>447956.08999999892</v>
      </c>
      <c r="G193" s="62">
        <v>0</v>
      </c>
      <c r="H193" s="62">
        <v>11823.902381352596</v>
      </c>
      <c r="I193" s="62">
        <v>1967.719000000001</v>
      </c>
      <c r="J193" s="31"/>
      <c r="K193" s="31"/>
    </row>
    <row r="194" spans="1:11" ht="9" hidden="1" customHeight="1" x14ac:dyDescent="0.25">
      <c r="A194" s="54" t="s">
        <v>18</v>
      </c>
      <c r="B194" s="55"/>
      <c r="C194" s="62">
        <f t="shared" si="12"/>
        <v>27074.157120026703</v>
      </c>
      <c r="D194" s="63">
        <v>23767.717500000013</v>
      </c>
      <c r="E194" s="63">
        <v>0</v>
      </c>
      <c r="F194" s="62">
        <v>0</v>
      </c>
      <c r="G194" s="63">
        <v>0</v>
      </c>
      <c r="H194" s="62">
        <v>3086.0766200266889</v>
      </c>
      <c r="I194" s="62">
        <v>220.363</v>
      </c>
      <c r="J194" s="31"/>
      <c r="K194" s="31"/>
    </row>
    <row r="195" spans="1:11" ht="9" hidden="1" customHeight="1" x14ac:dyDescent="0.25">
      <c r="A195" s="54" t="s">
        <v>19</v>
      </c>
      <c r="B195" s="55"/>
      <c r="C195" s="62">
        <f t="shared" si="12"/>
        <v>225673.7723689421</v>
      </c>
      <c r="D195" s="63">
        <v>165786.53499999954</v>
      </c>
      <c r="E195" s="63">
        <v>0</v>
      </c>
      <c r="F195" s="62">
        <v>0</v>
      </c>
      <c r="G195" s="63">
        <v>0</v>
      </c>
      <c r="H195" s="62">
        <v>15489.591868942565</v>
      </c>
      <c r="I195" s="62">
        <v>44397.645499999999</v>
      </c>
      <c r="J195" s="31"/>
      <c r="K195" s="31"/>
    </row>
    <row r="196" spans="1:11" ht="9" hidden="1" customHeight="1" x14ac:dyDescent="0.25">
      <c r="A196" s="54" t="s">
        <v>20</v>
      </c>
      <c r="B196" s="55"/>
      <c r="C196" s="62">
        <f t="shared" si="12"/>
        <v>655474.08034292341</v>
      </c>
      <c r="D196" s="62">
        <v>534095.29750001465</v>
      </c>
      <c r="E196" s="62">
        <v>0</v>
      </c>
      <c r="F196" s="62">
        <v>44780.775000000009</v>
      </c>
      <c r="G196" s="62">
        <v>0</v>
      </c>
      <c r="H196" s="62">
        <v>22089.262842908709</v>
      </c>
      <c r="I196" s="62">
        <v>54508.744999999995</v>
      </c>
      <c r="J196" s="31"/>
      <c r="K196" s="31"/>
    </row>
    <row r="197" spans="1:11" ht="9" hidden="1" customHeight="1" x14ac:dyDescent="0.25">
      <c r="A197" s="54" t="s">
        <v>21</v>
      </c>
      <c r="B197" s="55"/>
      <c r="C197" s="62">
        <f t="shared" si="12"/>
        <v>684811.19429915282</v>
      </c>
      <c r="D197" s="63">
        <v>651473.52500001842</v>
      </c>
      <c r="E197" s="63">
        <v>0</v>
      </c>
      <c r="F197" s="62">
        <v>0</v>
      </c>
      <c r="G197" s="63">
        <v>0</v>
      </c>
      <c r="H197" s="62">
        <v>11188.22379913433</v>
      </c>
      <c r="I197" s="62">
        <v>22149.445500000009</v>
      </c>
      <c r="J197" s="31"/>
      <c r="K197" s="31"/>
    </row>
    <row r="198" spans="1:11" ht="9" hidden="1" customHeight="1" x14ac:dyDescent="0.25">
      <c r="A198" s="54" t="s">
        <v>22</v>
      </c>
      <c r="B198" s="55"/>
      <c r="C198" s="62">
        <f t="shared" si="12"/>
        <v>774905.88724883343</v>
      </c>
      <c r="D198" s="63">
        <v>233.08999999999997</v>
      </c>
      <c r="E198" s="63">
        <v>681580</v>
      </c>
      <c r="F198" s="62">
        <v>0</v>
      </c>
      <c r="G198" s="63">
        <v>0</v>
      </c>
      <c r="H198" s="62">
        <v>67543.46674883338</v>
      </c>
      <c r="I198" s="62">
        <v>25549.3305</v>
      </c>
      <c r="J198" s="31"/>
      <c r="K198" s="31"/>
    </row>
    <row r="199" spans="1:11" ht="9" hidden="1" customHeight="1" x14ac:dyDescent="0.25">
      <c r="A199" s="54" t="s">
        <v>23</v>
      </c>
      <c r="B199" s="55"/>
      <c r="C199" s="62">
        <f t="shared" si="12"/>
        <v>519458.85727561725</v>
      </c>
      <c r="D199" s="63">
        <v>0</v>
      </c>
      <c r="E199" s="63">
        <v>440278</v>
      </c>
      <c r="F199" s="62">
        <v>0</v>
      </c>
      <c r="G199" s="63">
        <v>0</v>
      </c>
      <c r="H199" s="62">
        <v>26789.971775616785</v>
      </c>
      <c r="I199" s="62">
        <v>52390.885500000426</v>
      </c>
      <c r="J199" s="31"/>
      <c r="K199" s="31"/>
    </row>
    <row r="200" spans="1:11" ht="9" hidden="1" customHeight="1" x14ac:dyDescent="0.25">
      <c r="A200" s="54" t="s">
        <v>24</v>
      </c>
      <c r="B200" s="55"/>
      <c r="C200" s="62">
        <f t="shared" si="12"/>
        <v>3469822.0310430224</v>
      </c>
      <c r="D200" s="62">
        <v>2904440.0351297082</v>
      </c>
      <c r="E200" s="62">
        <v>0</v>
      </c>
      <c r="F200" s="62">
        <v>0</v>
      </c>
      <c r="G200" s="62">
        <v>0</v>
      </c>
      <c r="H200" s="62">
        <v>121507.74591331367</v>
      </c>
      <c r="I200" s="62">
        <v>443874.25000000035</v>
      </c>
      <c r="J200" s="31"/>
      <c r="K200" s="31"/>
    </row>
    <row r="201" spans="1:11" ht="9" hidden="1" customHeight="1" x14ac:dyDescent="0.25">
      <c r="A201" s="54" t="s">
        <v>25</v>
      </c>
      <c r="B201" s="55"/>
      <c r="C201" s="62">
        <f t="shared" si="12"/>
        <v>156412.98857851062</v>
      </c>
      <c r="D201" s="63">
        <v>41252.069999999891</v>
      </c>
      <c r="E201" s="63">
        <v>0</v>
      </c>
      <c r="F201" s="62">
        <v>0</v>
      </c>
      <c r="G201" s="63">
        <v>84593</v>
      </c>
      <c r="H201" s="62">
        <v>27668.986078510734</v>
      </c>
      <c r="I201" s="62">
        <v>2898.9324999999999</v>
      </c>
      <c r="J201" s="31"/>
      <c r="K201" s="31"/>
    </row>
    <row r="202" spans="1:11" ht="9" hidden="1" customHeight="1" x14ac:dyDescent="0.25">
      <c r="A202" s="54" t="s">
        <v>26</v>
      </c>
      <c r="B202" s="55"/>
      <c r="C202" s="62">
        <f t="shared" si="12"/>
        <v>35150.457999999999</v>
      </c>
      <c r="D202" s="63">
        <v>0</v>
      </c>
      <c r="E202" s="63">
        <v>0</v>
      </c>
      <c r="F202" s="62">
        <v>35150.457999999999</v>
      </c>
      <c r="G202" s="63">
        <v>0</v>
      </c>
      <c r="H202" s="64">
        <v>0</v>
      </c>
      <c r="I202" s="64">
        <v>0</v>
      </c>
      <c r="J202" s="31"/>
      <c r="K202" s="31"/>
    </row>
    <row r="203" spans="1:11" ht="9" hidden="1" customHeight="1" x14ac:dyDescent="0.25">
      <c r="A203" s="54" t="s">
        <v>27</v>
      </c>
      <c r="B203" s="55"/>
      <c r="C203" s="62">
        <f t="shared" si="12"/>
        <v>180724.14800000016</v>
      </c>
      <c r="D203" s="63">
        <v>72.48</v>
      </c>
      <c r="E203" s="63">
        <v>0</v>
      </c>
      <c r="F203" s="62">
        <v>180651.66800000015</v>
      </c>
      <c r="G203" s="63">
        <v>0</v>
      </c>
      <c r="H203" s="64">
        <v>0</v>
      </c>
      <c r="I203" s="64">
        <v>0</v>
      </c>
      <c r="J203" s="31"/>
      <c r="K203" s="31"/>
    </row>
    <row r="204" spans="1:11" ht="9" hidden="1" customHeight="1" x14ac:dyDescent="0.25">
      <c r="A204" s="54" t="s">
        <v>28</v>
      </c>
      <c r="B204" s="55"/>
      <c r="C204" s="62">
        <f>SUM(D204:I204)</f>
        <v>150706.90501318482</v>
      </c>
      <c r="D204" s="63">
        <v>129843.88250000005</v>
      </c>
      <c r="E204" s="63">
        <v>0</v>
      </c>
      <c r="F204" s="62">
        <v>0</v>
      </c>
      <c r="G204" s="63">
        <v>0</v>
      </c>
      <c r="H204" s="62">
        <v>12914.706013184788</v>
      </c>
      <c r="I204" s="62">
        <v>7948.3165000000008</v>
      </c>
      <c r="J204" s="31"/>
      <c r="K204" s="31"/>
    </row>
    <row r="205" spans="1:11" ht="9" hidden="1" customHeight="1" x14ac:dyDescent="0.25">
      <c r="A205" s="54" t="s">
        <v>29</v>
      </c>
      <c r="B205" s="55"/>
      <c r="C205" s="62">
        <f t="shared" si="12"/>
        <v>572036.18718183879</v>
      </c>
      <c r="D205" s="63">
        <v>1636.7324999999998</v>
      </c>
      <c r="E205" s="63">
        <v>548182</v>
      </c>
      <c r="F205" s="62">
        <v>0</v>
      </c>
      <c r="G205" s="63">
        <v>0</v>
      </c>
      <c r="H205" s="62">
        <v>21651.127681838752</v>
      </c>
      <c r="I205" s="62">
        <v>566.32699999999988</v>
      </c>
      <c r="J205" s="31"/>
      <c r="K205" s="31"/>
    </row>
    <row r="206" spans="1:11" ht="9" hidden="1" customHeight="1" x14ac:dyDescent="0.25">
      <c r="A206" s="54" t="s">
        <v>30</v>
      </c>
      <c r="B206" s="55"/>
      <c r="C206" s="62">
        <f t="shared" si="12"/>
        <v>618502.47100000037</v>
      </c>
      <c r="D206" s="63">
        <v>148.9</v>
      </c>
      <c r="E206" s="63">
        <v>0</v>
      </c>
      <c r="F206" s="62">
        <v>618353.57100000035</v>
      </c>
      <c r="G206" s="63">
        <v>0</v>
      </c>
      <c r="H206" s="64">
        <v>0</v>
      </c>
      <c r="I206" s="64">
        <v>0</v>
      </c>
      <c r="J206" s="31"/>
      <c r="K206" s="31"/>
    </row>
    <row r="207" spans="1:11" ht="9" hidden="1" customHeight="1" x14ac:dyDescent="0.25">
      <c r="A207" s="54" t="s">
        <v>31</v>
      </c>
      <c r="B207" s="55"/>
      <c r="C207" s="62">
        <f t="shared" si="12"/>
        <v>265294.56360735145</v>
      </c>
      <c r="D207" s="63">
        <v>16384.557499999977</v>
      </c>
      <c r="E207" s="63">
        <v>4840</v>
      </c>
      <c r="F207" s="62">
        <v>0</v>
      </c>
      <c r="G207" s="63">
        <v>197015</v>
      </c>
      <c r="H207" s="62">
        <v>42581.320607351474</v>
      </c>
      <c r="I207" s="62">
        <v>4473.6855000000014</v>
      </c>
      <c r="J207" s="31"/>
      <c r="K207" s="31"/>
    </row>
    <row r="208" spans="1:11" ht="9" hidden="1" customHeight="1" x14ac:dyDescent="0.25">
      <c r="A208" s="54" t="s">
        <v>32</v>
      </c>
      <c r="B208" s="55"/>
      <c r="C208" s="62">
        <f t="shared" si="12"/>
        <v>148383.56450000039</v>
      </c>
      <c r="D208" s="63">
        <v>224.61250000000001</v>
      </c>
      <c r="E208" s="63">
        <v>0</v>
      </c>
      <c r="F208" s="62">
        <v>148158.9520000004</v>
      </c>
      <c r="G208" s="63">
        <v>0</v>
      </c>
      <c r="H208" s="64">
        <v>0</v>
      </c>
      <c r="I208" s="64">
        <v>0</v>
      </c>
      <c r="J208" s="31"/>
      <c r="K208" s="31"/>
    </row>
    <row r="209" spans="1:11" ht="9" hidden="1" customHeight="1" x14ac:dyDescent="0.25">
      <c r="A209" s="54" t="s">
        <v>33</v>
      </c>
      <c r="B209" s="55"/>
      <c r="C209" s="62">
        <f>SUM(D209:I209)</f>
        <v>73803.263299371785</v>
      </c>
      <c r="D209" s="63">
        <v>30.175000000000001</v>
      </c>
      <c r="E209" s="63">
        <v>69653</v>
      </c>
      <c r="F209" s="62">
        <v>0</v>
      </c>
      <c r="G209" s="63">
        <v>0</v>
      </c>
      <c r="H209" s="62">
        <v>4056.3382993717883</v>
      </c>
      <c r="I209" s="64">
        <v>63.75</v>
      </c>
      <c r="J209" s="31"/>
      <c r="K209" s="31"/>
    </row>
    <row r="210" spans="1:11" ht="12.75" hidden="1" x14ac:dyDescent="0.25">
      <c r="A210" s="54" t="s">
        <v>34</v>
      </c>
      <c r="B210" s="55"/>
      <c r="C210" s="62">
        <f>SUM(D210:I210)</f>
        <v>141906.52938714527</v>
      </c>
      <c r="D210" s="63">
        <v>103721.51500000057</v>
      </c>
      <c r="E210" s="63">
        <v>0</v>
      </c>
      <c r="F210" s="62">
        <v>0</v>
      </c>
      <c r="G210" s="63">
        <v>0</v>
      </c>
      <c r="H210" s="62">
        <v>25714.8893871447</v>
      </c>
      <c r="I210" s="62">
        <v>12470.124999999996</v>
      </c>
      <c r="J210" s="22"/>
      <c r="K210" s="22"/>
    </row>
    <row r="211" spans="1:11" ht="6.75" hidden="1" customHeight="1" x14ac:dyDescent="0.25">
      <c r="A211" s="68"/>
      <c r="B211" s="69"/>
      <c r="C211" s="70"/>
      <c r="D211" s="71"/>
      <c r="E211" s="71"/>
      <c r="F211" s="70"/>
      <c r="G211" s="71"/>
      <c r="H211" s="70"/>
      <c r="I211" s="70"/>
      <c r="J211" s="22"/>
      <c r="K211" s="22"/>
    </row>
    <row r="212" spans="1:11" ht="12.75" hidden="1" x14ac:dyDescent="0.25">
      <c r="A212" s="54"/>
      <c r="B212" s="72"/>
      <c r="C212" s="62"/>
      <c r="D212" s="62"/>
      <c r="E212" s="62"/>
      <c r="F212" s="62"/>
      <c r="G212" s="62"/>
      <c r="H212" s="62"/>
      <c r="I212" s="23" t="s">
        <v>35</v>
      </c>
      <c r="J212" s="22"/>
      <c r="K212" s="22"/>
    </row>
    <row r="213" spans="1:11" ht="12" hidden="1" customHeight="1" x14ac:dyDescent="0.25">
      <c r="A213" s="121" t="s">
        <v>43</v>
      </c>
      <c r="B213" s="121"/>
      <c r="C213" s="121"/>
      <c r="D213" s="121"/>
      <c r="E213" s="121"/>
      <c r="F213" s="121"/>
      <c r="G213" s="121"/>
      <c r="H213" s="121"/>
      <c r="I213" s="121"/>
      <c r="J213" s="2"/>
      <c r="K213" s="2"/>
    </row>
    <row r="214" spans="1:11" ht="10.5" hidden="1" customHeight="1" x14ac:dyDescent="0.25">
      <c r="A214" s="123" t="s">
        <v>38</v>
      </c>
      <c r="B214" s="123"/>
      <c r="C214" s="123"/>
      <c r="D214" s="123"/>
      <c r="E214" s="123"/>
      <c r="F214" s="123"/>
      <c r="G214" s="123"/>
      <c r="H214" s="123"/>
      <c r="I214" s="123"/>
      <c r="J214" s="5"/>
      <c r="K214" s="5"/>
    </row>
    <row r="215" spans="1:11" ht="4.5" hidden="1" customHeight="1" x14ac:dyDescent="0.25">
      <c r="A215" s="26"/>
      <c r="B215" s="6"/>
      <c r="C215" s="7"/>
      <c r="D215" s="7"/>
      <c r="E215" s="7"/>
      <c r="F215" s="7"/>
      <c r="G215" s="7"/>
      <c r="H215" s="7"/>
      <c r="I215" s="65"/>
      <c r="J215" s="7"/>
      <c r="K215" s="7"/>
    </row>
    <row r="216" spans="1:11" ht="37.5" hidden="1" customHeight="1" x14ac:dyDescent="0.25">
      <c r="A216" s="117" t="s">
        <v>2</v>
      </c>
      <c r="B216" s="118"/>
      <c r="C216" s="66" t="s">
        <v>3</v>
      </c>
      <c r="D216" s="67" t="s">
        <v>4</v>
      </c>
      <c r="E216" s="67" t="s">
        <v>5</v>
      </c>
      <c r="F216" s="67" t="s">
        <v>36</v>
      </c>
      <c r="G216" s="67" t="s">
        <v>7</v>
      </c>
      <c r="H216" s="67" t="s">
        <v>8</v>
      </c>
      <c r="I216" s="67" t="s">
        <v>9</v>
      </c>
      <c r="J216" s="27"/>
      <c r="K216" s="27"/>
    </row>
    <row r="217" spans="1:11" ht="12.95" hidden="1" customHeight="1" x14ac:dyDescent="0.25">
      <c r="A217" s="124">
        <v>2020</v>
      </c>
      <c r="B217" s="125"/>
      <c r="C217" s="73">
        <f t="shared" ref="C217:I217" si="13">SUM(C218:C241)</f>
        <v>10059247.56242789</v>
      </c>
      <c r="D217" s="73">
        <f t="shared" si="13"/>
        <v>4418543.7045000196</v>
      </c>
      <c r="E217" s="73">
        <f t="shared" si="13"/>
        <v>2310988.7000000002</v>
      </c>
      <c r="F217" s="73">
        <f t="shared" si="13"/>
        <v>1925890.0175000001</v>
      </c>
      <c r="G217" s="73">
        <f t="shared" si="13"/>
        <v>263416.90000000002</v>
      </c>
      <c r="H217" s="73">
        <f t="shared" si="13"/>
        <v>375492.8369278693</v>
      </c>
      <c r="I217" s="73">
        <f t="shared" si="13"/>
        <v>764915.4034999999</v>
      </c>
      <c r="J217" s="47"/>
      <c r="K217" s="47"/>
    </row>
    <row r="218" spans="1:11" ht="9" hidden="1" customHeight="1" x14ac:dyDescent="0.25">
      <c r="A218" s="54" t="s">
        <v>10</v>
      </c>
      <c r="B218" s="55"/>
      <c r="C218" s="62">
        <f>SUM(D218:I218)</f>
        <v>90098.37317520431</v>
      </c>
      <c r="D218" s="63">
        <v>0</v>
      </c>
      <c r="E218" s="63">
        <v>78950.3</v>
      </c>
      <c r="F218" s="62">
        <v>0</v>
      </c>
      <c r="G218" s="63">
        <v>4759.6000000000004</v>
      </c>
      <c r="H218" s="62">
        <v>4514.9706752042985</v>
      </c>
      <c r="I218" s="62">
        <v>1873.5025000000001</v>
      </c>
      <c r="J218" s="31"/>
      <c r="K218" s="31"/>
    </row>
    <row r="219" spans="1:11" ht="9" hidden="1" customHeight="1" x14ac:dyDescent="0.25">
      <c r="A219" s="54" t="s">
        <v>12</v>
      </c>
      <c r="B219" s="55"/>
      <c r="C219" s="62">
        <f t="shared" ref="C219:C241" si="14">SUM(D219:I219)</f>
        <v>359450.19688121398</v>
      </c>
      <c r="D219" s="63">
        <v>139276.27499999967</v>
      </c>
      <c r="E219" s="63">
        <v>171495.6</v>
      </c>
      <c r="F219" s="62">
        <v>0</v>
      </c>
      <c r="G219" s="63">
        <v>0</v>
      </c>
      <c r="H219" s="62">
        <v>16154.306381214366</v>
      </c>
      <c r="I219" s="62">
        <v>32524.015500000001</v>
      </c>
      <c r="J219" s="31"/>
      <c r="K219" s="31"/>
    </row>
    <row r="220" spans="1:11" ht="9" hidden="1" customHeight="1" x14ac:dyDescent="0.25">
      <c r="A220" s="54" t="s">
        <v>13</v>
      </c>
      <c r="B220" s="55"/>
      <c r="C220" s="62">
        <f t="shared" si="14"/>
        <v>259748.87675611165</v>
      </c>
      <c r="D220" s="63">
        <v>160917.30000000025</v>
      </c>
      <c r="E220" s="63">
        <v>0</v>
      </c>
      <c r="F220" s="62">
        <v>93503.734999999971</v>
      </c>
      <c r="G220" s="63">
        <v>0</v>
      </c>
      <c r="H220" s="62">
        <v>3702.7217561114426</v>
      </c>
      <c r="I220" s="62">
        <v>1625.1200000000001</v>
      </c>
      <c r="J220" s="31"/>
      <c r="K220" s="31"/>
    </row>
    <row r="221" spans="1:11" ht="9" hidden="1" customHeight="1" x14ac:dyDescent="0.25">
      <c r="A221" s="54" t="s">
        <v>14</v>
      </c>
      <c r="B221" s="55"/>
      <c r="C221" s="62">
        <f t="shared" si="14"/>
        <v>591801.63238131208</v>
      </c>
      <c r="D221" s="63">
        <v>8.5</v>
      </c>
      <c r="E221" s="63">
        <v>0</v>
      </c>
      <c r="F221" s="62">
        <v>588301.31050000072</v>
      </c>
      <c r="G221" s="63">
        <v>0</v>
      </c>
      <c r="H221" s="62">
        <v>1777.7438813113727</v>
      </c>
      <c r="I221" s="62">
        <v>1714.0779999999997</v>
      </c>
      <c r="J221" s="31"/>
      <c r="K221" s="31"/>
    </row>
    <row r="222" spans="1:11" ht="9" hidden="1" customHeight="1" x14ac:dyDescent="0.25">
      <c r="A222" s="54" t="s">
        <v>15</v>
      </c>
      <c r="B222" s="55"/>
      <c r="C222" s="62">
        <f t="shared" si="14"/>
        <v>313198.72147465567</v>
      </c>
      <c r="D222" s="62">
        <v>264685.01750000019</v>
      </c>
      <c r="E222" s="62">
        <v>0</v>
      </c>
      <c r="F222" s="62">
        <v>17181.034</v>
      </c>
      <c r="G222" s="62">
        <v>0</v>
      </c>
      <c r="H222" s="62">
        <v>8303.0709746555276</v>
      </c>
      <c r="I222" s="62">
        <v>23029.599000000002</v>
      </c>
      <c r="J222" s="31"/>
      <c r="K222" s="31"/>
    </row>
    <row r="223" spans="1:11" ht="9" hidden="1" customHeight="1" x14ac:dyDescent="0.25">
      <c r="A223" s="54" t="s">
        <v>16</v>
      </c>
      <c r="B223" s="55"/>
      <c r="C223" s="62">
        <f t="shared" si="14"/>
        <v>380369.30406678014</v>
      </c>
      <c r="D223" s="63">
        <v>0</v>
      </c>
      <c r="E223" s="63">
        <v>361367.6</v>
      </c>
      <c r="F223" s="62">
        <v>0</v>
      </c>
      <c r="G223" s="63">
        <v>0</v>
      </c>
      <c r="H223" s="62">
        <v>10346.104066780164</v>
      </c>
      <c r="I223" s="62">
        <v>8655.6</v>
      </c>
      <c r="J223" s="31"/>
      <c r="K223" s="31"/>
    </row>
    <row r="224" spans="1:11" ht="9" hidden="1" customHeight="1" x14ac:dyDescent="0.25">
      <c r="A224" s="54" t="s">
        <v>17</v>
      </c>
      <c r="B224" s="55"/>
      <c r="C224" s="62">
        <f t="shared" si="14"/>
        <v>371114.02829245041</v>
      </c>
      <c r="D224" s="62">
        <v>20296.597499999989</v>
      </c>
      <c r="E224" s="62">
        <v>0</v>
      </c>
      <c r="F224" s="62">
        <v>346519.78999999922</v>
      </c>
      <c r="G224" s="62">
        <v>0</v>
      </c>
      <c r="H224" s="62">
        <v>3167.3697924512085</v>
      </c>
      <c r="I224" s="62">
        <v>1130.271</v>
      </c>
      <c r="J224" s="31"/>
      <c r="K224" s="31"/>
    </row>
    <row r="225" spans="1:11" ht="9" hidden="1" customHeight="1" x14ac:dyDescent="0.25">
      <c r="A225" s="54" t="s">
        <v>18</v>
      </c>
      <c r="B225" s="55"/>
      <c r="C225" s="62">
        <f t="shared" si="14"/>
        <v>52159.50978735512</v>
      </c>
      <c r="D225" s="63">
        <v>40855.360000000022</v>
      </c>
      <c r="E225" s="63">
        <v>0</v>
      </c>
      <c r="F225" s="62">
        <v>0</v>
      </c>
      <c r="G225" s="63">
        <v>0</v>
      </c>
      <c r="H225" s="62">
        <v>5580.816787355101</v>
      </c>
      <c r="I225" s="62">
        <v>5723.3329999999996</v>
      </c>
      <c r="J225" s="31"/>
      <c r="K225" s="31"/>
    </row>
    <row r="226" spans="1:11" ht="9" hidden="1" customHeight="1" x14ac:dyDescent="0.25">
      <c r="A226" s="54" t="s">
        <v>19</v>
      </c>
      <c r="B226" s="55"/>
      <c r="C226" s="62">
        <f t="shared" si="14"/>
        <v>235394.14263661281</v>
      </c>
      <c r="D226" s="63">
        <v>160278.51999999964</v>
      </c>
      <c r="E226" s="63">
        <v>0</v>
      </c>
      <c r="F226" s="62">
        <v>0</v>
      </c>
      <c r="G226" s="63">
        <v>0</v>
      </c>
      <c r="H226" s="62">
        <v>7913.0271366131519</v>
      </c>
      <c r="I226" s="62">
        <v>67202.595500000025</v>
      </c>
      <c r="J226" s="31"/>
      <c r="K226" s="31"/>
    </row>
    <row r="227" spans="1:11" ht="9" hidden="1" customHeight="1" x14ac:dyDescent="0.25">
      <c r="A227" s="54" t="s">
        <v>20</v>
      </c>
      <c r="B227" s="55"/>
      <c r="C227" s="62">
        <f t="shared" si="14"/>
        <v>541713.69647668314</v>
      </c>
      <c r="D227" s="62">
        <v>388498.86449999921</v>
      </c>
      <c r="E227" s="62">
        <v>0</v>
      </c>
      <c r="F227" s="62">
        <v>46266.08600000001</v>
      </c>
      <c r="G227" s="62">
        <v>0</v>
      </c>
      <c r="H227" s="62">
        <v>23536.414976683845</v>
      </c>
      <c r="I227" s="62">
        <v>83412.331000000049</v>
      </c>
      <c r="J227" s="31"/>
      <c r="K227" s="31"/>
    </row>
    <row r="228" spans="1:11" ht="9" hidden="1" customHeight="1" x14ac:dyDescent="0.25">
      <c r="A228" s="54" t="s">
        <v>21</v>
      </c>
      <c r="B228" s="55"/>
      <c r="C228" s="62">
        <f t="shared" si="14"/>
        <v>577623.44573477574</v>
      </c>
      <c r="D228" s="63">
        <v>545217.41500000004</v>
      </c>
      <c r="E228" s="63">
        <v>0</v>
      </c>
      <c r="F228" s="62">
        <v>0</v>
      </c>
      <c r="G228" s="63">
        <v>0</v>
      </c>
      <c r="H228" s="62">
        <v>7504.7527347756659</v>
      </c>
      <c r="I228" s="62">
        <v>24901.278000000006</v>
      </c>
      <c r="J228" s="31"/>
      <c r="K228" s="31"/>
    </row>
    <row r="229" spans="1:11" ht="9" hidden="1" customHeight="1" x14ac:dyDescent="0.25">
      <c r="A229" s="54" t="s">
        <v>22</v>
      </c>
      <c r="B229" s="55"/>
      <c r="C229" s="62">
        <f t="shared" si="14"/>
        <v>720108.26476349158</v>
      </c>
      <c r="D229" s="63">
        <v>0</v>
      </c>
      <c r="E229" s="63">
        <v>647322.80000000005</v>
      </c>
      <c r="F229" s="62">
        <v>0</v>
      </c>
      <c r="G229" s="63">
        <v>0</v>
      </c>
      <c r="H229" s="62">
        <v>53004.431263491533</v>
      </c>
      <c r="I229" s="62">
        <v>19781.033499999998</v>
      </c>
      <c r="J229" s="31"/>
      <c r="K229" s="31"/>
    </row>
    <row r="230" spans="1:11" ht="9" hidden="1" customHeight="1" x14ac:dyDescent="0.25">
      <c r="A230" s="54" t="s">
        <v>23</v>
      </c>
      <c r="B230" s="55"/>
      <c r="C230" s="62">
        <f t="shared" si="14"/>
        <v>494043.27060744236</v>
      </c>
      <c r="D230" s="63">
        <v>0</v>
      </c>
      <c r="E230" s="63">
        <v>440332.5</v>
      </c>
      <c r="F230" s="62">
        <v>0</v>
      </c>
      <c r="G230" s="63">
        <v>0</v>
      </c>
      <c r="H230" s="62">
        <v>16052.020107442322</v>
      </c>
      <c r="I230" s="62">
        <v>37658.750500000031</v>
      </c>
      <c r="J230" s="31"/>
      <c r="K230" s="31"/>
    </row>
    <row r="231" spans="1:11" ht="9" hidden="1" customHeight="1" x14ac:dyDescent="0.25">
      <c r="A231" s="54" t="s">
        <v>24</v>
      </c>
      <c r="B231" s="55"/>
      <c r="C231" s="62">
        <f t="shared" si="14"/>
        <v>2948929.6771152737</v>
      </c>
      <c r="D231" s="62">
        <v>2423831.020000021</v>
      </c>
      <c r="E231" s="62">
        <v>0</v>
      </c>
      <c r="F231" s="62">
        <v>0</v>
      </c>
      <c r="G231" s="62">
        <v>0</v>
      </c>
      <c r="H231" s="62">
        <v>88960.696615252993</v>
      </c>
      <c r="I231" s="62">
        <v>436137.96049999981</v>
      </c>
      <c r="J231" s="31"/>
      <c r="K231" s="31"/>
    </row>
    <row r="232" spans="1:11" ht="9" hidden="1" customHeight="1" x14ac:dyDescent="0.25">
      <c r="A232" s="54" t="s">
        <v>25</v>
      </c>
      <c r="B232" s="55"/>
      <c r="C232" s="62">
        <f t="shared" si="14"/>
        <v>147729.8091959625</v>
      </c>
      <c r="D232" s="63">
        <v>56029.024999999994</v>
      </c>
      <c r="E232" s="63">
        <v>524.1</v>
      </c>
      <c r="F232" s="62">
        <v>0</v>
      </c>
      <c r="G232" s="63">
        <v>67362.399999999994</v>
      </c>
      <c r="H232" s="62">
        <v>22812.596695962504</v>
      </c>
      <c r="I232" s="62">
        <v>1001.6875</v>
      </c>
      <c r="J232" s="31"/>
      <c r="K232" s="31"/>
    </row>
    <row r="233" spans="1:11" ht="9" hidden="1" customHeight="1" x14ac:dyDescent="0.25">
      <c r="A233" s="54" t="s">
        <v>26</v>
      </c>
      <c r="B233" s="55"/>
      <c r="C233" s="62">
        <f t="shared" si="14"/>
        <v>34145.906000000003</v>
      </c>
      <c r="D233" s="63">
        <v>0</v>
      </c>
      <c r="E233" s="63">
        <v>0</v>
      </c>
      <c r="F233" s="62">
        <v>34145.906000000003</v>
      </c>
      <c r="G233" s="63">
        <v>0</v>
      </c>
      <c r="H233" s="64">
        <v>0</v>
      </c>
      <c r="I233" s="64">
        <v>0</v>
      </c>
      <c r="J233" s="31"/>
      <c r="K233" s="31"/>
    </row>
    <row r="234" spans="1:11" ht="9" hidden="1" customHeight="1" x14ac:dyDescent="0.25">
      <c r="A234" s="54" t="s">
        <v>27</v>
      </c>
      <c r="B234" s="55"/>
      <c r="C234" s="62">
        <f t="shared" si="14"/>
        <v>133903.05800000022</v>
      </c>
      <c r="D234" s="63">
        <v>0</v>
      </c>
      <c r="E234" s="63">
        <v>0</v>
      </c>
      <c r="F234" s="62">
        <v>133903.05800000022</v>
      </c>
      <c r="G234" s="63">
        <v>0</v>
      </c>
      <c r="H234" s="64">
        <v>0</v>
      </c>
      <c r="I234" s="64">
        <v>0</v>
      </c>
      <c r="J234" s="31"/>
      <c r="K234" s="31"/>
    </row>
    <row r="235" spans="1:11" ht="9" hidden="1" customHeight="1" x14ac:dyDescent="0.25">
      <c r="A235" s="54" t="s">
        <v>28</v>
      </c>
      <c r="B235" s="55"/>
      <c r="C235" s="62">
        <f t="shared" si="14"/>
        <v>118124.81131481793</v>
      </c>
      <c r="D235" s="63">
        <v>96249.232500000071</v>
      </c>
      <c r="E235" s="63">
        <v>0</v>
      </c>
      <c r="F235" s="62">
        <v>0</v>
      </c>
      <c r="G235" s="63">
        <v>0</v>
      </c>
      <c r="H235" s="62">
        <v>11099.476314817859</v>
      </c>
      <c r="I235" s="62">
        <v>10776.102500000001</v>
      </c>
      <c r="J235" s="31"/>
      <c r="K235" s="31"/>
    </row>
    <row r="236" spans="1:11" ht="9" hidden="1" customHeight="1" x14ac:dyDescent="0.25">
      <c r="A236" s="54" t="s">
        <v>29</v>
      </c>
      <c r="B236" s="55"/>
      <c r="C236" s="62">
        <f t="shared" si="14"/>
        <v>558898.80764370179</v>
      </c>
      <c r="D236" s="63">
        <v>1633.5400000000002</v>
      </c>
      <c r="E236" s="63">
        <v>540652</v>
      </c>
      <c r="F236" s="62">
        <v>0</v>
      </c>
      <c r="G236" s="63">
        <v>0</v>
      </c>
      <c r="H236" s="62">
        <v>15735.794643701733</v>
      </c>
      <c r="I236" s="62">
        <v>877.47300000000007</v>
      </c>
      <c r="J236" s="31"/>
      <c r="K236" s="31"/>
    </row>
    <row r="237" spans="1:11" ht="9" hidden="1" customHeight="1" x14ac:dyDescent="0.25">
      <c r="A237" s="54" t="s">
        <v>30</v>
      </c>
      <c r="B237" s="55"/>
      <c r="C237" s="62">
        <f t="shared" si="14"/>
        <v>538493.54099999997</v>
      </c>
      <c r="D237" s="63">
        <v>59.91</v>
      </c>
      <c r="E237" s="63">
        <v>0</v>
      </c>
      <c r="F237" s="62">
        <v>538433.63099999994</v>
      </c>
      <c r="G237" s="63">
        <v>0</v>
      </c>
      <c r="H237" s="64">
        <v>0</v>
      </c>
      <c r="I237" s="64">
        <v>0</v>
      </c>
      <c r="J237" s="31"/>
      <c r="K237" s="31"/>
    </row>
    <row r="238" spans="1:11" ht="9" hidden="1" customHeight="1" x14ac:dyDescent="0.25">
      <c r="A238" s="54" t="s">
        <v>31</v>
      </c>
      <c r="B238" s="55"/>
      <c r="C238" s="62">
        <f t="shared" si="14"/>
        <v>267461.1280914091</v>
      </c>
      <c r="D238" s="63">
        <v>32160.812499999989</v>
      </c>
      <c r="E238" s="63">
        <v>10881.9</v>
      </c>
      <c r="F238" s="62">
        <v>0</v>
      </c>
      <c r="G238" s="63">
        <v>191294.9</v>
      </c>
      <c r="H238" s="62">
        <v>29363.701091409148</v>
      </c>
      <c r="I238" s="62">
        <v>3759.8144999999995</v>
      </c>
      <c r="J238" s="31"/>
      <c r="K238" s="31"/>
    </row>
    <row r="239" spans="1:11" ht="9" hidden="1" customHeight="1" x14ac:dyDescent="0.25">
      <c r="A239" s="54" t="s">
        <v>32</v>
      </c>
      <c r="B239" s="55"/>
      <c r="C239" s="62">
        <f t="shared" si="14"/>
        <v>127635.46700000019</v>
      </c>
      <c r="D239" s="63">
        <v>0</v>
      </c>
      <c r="E239" s="63">
        <v>0</v>
      </c>
      <c r="F239" s="62">
        <v>127635.46700000019</v>
      </c>
      <c r="G239" s="63">
        <v>0</v>
      </c>
      <c r="H239" s="64">
        <v>0</v>
      </c>
      <c r="I239" s="64">
        <v>0</v>
      </c>
      <c r="J239" s="31"/>
      <c r="K239" s="31"/>
    </row>
    <row r="240" spans="1:11" ht="9" hidden="1" customHeight="1" x14ac:dyDescent="0.25">
      <c r="A240" s="54" t="s">
        <v>33</v>
      </c>
      <c r="B240" s="55"/>
      <c r="C240" s="62">
        <f t="shared" si="14"/>
        <v>63778.890533702805</v>
      </c>
      <c r="D240" s="63">
        <v>0</v>
      </c>
      <c r="E240" s="63">
        <v>59461.9</v>
      </c>
      <c r="F240" s="62">
        <v>0</v>
      </c>
      <c r="G240" s="63">
        <v>0</v>
      </c>
      <c r="H240" s="62">
        <v>4316.9905337028049</v>
      </c>
      <c r="I240" s="64">
        <v>0</v>
      </c>
      <c r="J240" s="31"/>
      <c r="K240" s="31"/>
    </row>
    <row r="241" spans="1:12" ht="9" hidden="1" customHeight="1" x14ac:dyDescent="0.25">
      <c r="A241" s="54" t="s">
        <v>34</v>
      </c>
      <c r="B241" s="55"/>
      <c r="C241" s="62">
        <f t="shared" si="14"/>
        <v>133323.0034989322</v>
      </c>
      <c r="D241" s="63">
        <v>88546.314999999915</v>
      </c>
      <c r="E241" s="63">
        <v>0</v>
      </c>
      <c r="F241" s="62">
        <v>0</v>
      </c>
      <c r="G241" s="63">
        <v>0</v>
      </c>
      <c r="H241" s="62">
        <v>41645.830498932293</v>
      </c>
      <c r="I241" s="64">
        <v>3130.8580000000002</v>
      </c>
      <c r="J241" s="31"/>
      <c r="K241" s="31"/>
    </row>
    <row r="242" spans="1:12" ht="6.75" hidden="1" customHeight="1" x14ac:dyDescent="0.25">
      <c r="A242" s="68"/>
      <c r="B242" s="69"/>
      <c r="C242" s="70"/>
      <c r="D242" s="71"/>
      <c r="E242" s="71"/>
      <c r="F242" s="70"/>
      <c r="G242" s="71"/>
      <c r="H242" s="70"/>
      <c r="I242" s="70"/>
      <c r="J242" s="22"/>
      <c r="K242" s="22"/>
    </row>
    <row r="243" spans="1:12" ht="12.75" hidden="1" x14ac:dyDescent="0.25">
      <c r="A243" s="54"/>
      <c r="B243" s="72"/>
      <c r="C243" s="62"/>
      <c r="D243" s="62"/>
      <c r="E243" s="62"/>
      <c r="F243" s="62"/>
      <c r="G243" s="62"/>
      <c r="H243" s="62"/>
      <c r="I243" s="23" t="s">
        <v>35</v>
      </c>
      <c r="J243" s="22"/>
      <c r="K243" s="22"/>
    </row>
    <row r="244" spans="1:12" ht="5.25" hidden="1" customHeight="1" x14ac:dyDescent="0.25"/>
    <row r="245" spans="1:12" ht="39.75" customHeight="1" x14ac:dyDescent="0.25">
      <c r="A245" s="126" t="s">
        <v>54</v>
      </c>
      <c r="B245" s="126"/>
      <c r="C245" s="126"/>
      <c r="D245" s="126"/>
      <c r="E245" s="126"/>
      <c r="F245" s="126"/>
      <c r="G245" s="126"/>
      <c r="H245" s="126"/>
      <c r="I245" s="126"/>
    </row>
    <row r="246" spans="1:12" ht="6.75" customHeight="1" x14ac:dyDescent="0.25">
      <c r="A246" s="20"/>
      <c r="B246" s="20"/>
      <c r="C246" s="21"/>
      <c r="D246" s="22"/>
      <c r="E246" s="22"/>
      <c r="F246" s="31"/>
      <c r="G246" s="22"/>
      <c r="H246" s="22"/>
      <c r="I246" s="50"/>
    </row>
    <row r="247" spans="1:12" ht="12" customHeight="1" x14ac:dyDescent="0.25">
      <c r="A247" s="121" t="s">
        <v>53</v>
      </c>
      <c r="B247" s="121"/>
      <c r="C247" s="121"/>
      <c r="D247" s="121"/>
      <c r="E247" s="121"/>
      <c r="F247" s="121"/>
      <c r="G247" s="121"/>
      <c r="H247" s="121"/>
      <c r="I247" s="121"/>
      <c r="J247" s="2"/>
      <c r="K247" s="2"/>
    </row>
    <row r="248" spans="1:12" ht="10.5" customHeight="1" x14ac:dyDescent="0.25">
      <c r="A248" s="123" t="s">
        <v>38</v>
      </c>
      <c r="B248" s="123"/>
      <c r="C248" s="123"/>
      <c r="D248" s="123"/>
      <c r="E248" s="123"/>
      <c r="F248" s="123"/>
      <c r="G248" s="123"/>
      <c r="H248" s="123"/>
      <c r="I248" s="123"/>
      <c r="J248" s="5"/>
      <c r="K248" s="5"/>
    </row>
    <row r="249" spans="1:12" ht="4.5" customHeight="1" x14ac:dyDescent="0.25">
      <c r="A249" s="26"/>
      <c r="B249" s="6"/>
      <c r="C249" s="7"/>
      <c r="D249" s="7"/>
      <c r="E249" s="7"/>
      <c r="F249" s="7"/>
      <c r="G249" s="7"/>
      <c r="H249" s="7"/>
      <c r="I249" s="65"/>
      <c r="J249" s="7"/>
      <c r="K249" s="7"/>
    </row>
    <row r="250" spans="1:12" ht="33.75" customHeight="1" x14ac:dyDescent="0.25">
      <c r="A250" s="117" t="s">
        <v>2</v>
      </c>
      <c r="B250" s="118"/>
      <c r="C250" s="66" t="s">
        <v>3</v>
      </c>
      <c r="D250" s="67" t="s">
        <v>4</v>
      </c>
      <c r="E250" s="67" t="s">
        <v>5</v>
      </c>
      <c r="F250" s="67" t="s">
        <v>36</v>
      </c>
      <c r="G250" s="67" t="s">
        <v>7</v>
      </c>
      <c r="H250" s="67" t="s">
        <v>8</v>
      </c>
      <c r="I250" s="67" t="s">
        <v>9</v>
      </c>
      <c r="J250" s="27"/>
      <c r="K250" s="27"/>
    </row>
    <row r="251" spans="1:12" s="29" customFormat="1" ht="15" customHeight="1" x14ac:dyDescent="0.25">
      <c r="A251" s="119">
        <v>2021</v>
      </c>
      <c r="B251" s="120"/>
      <c r="C251" s="61">
        <f>SUM(C252:C275)</f>
        <v>13868362.613659305</v>
      </c>
      <c r="D251" s="61">
        <f>SUM(D252:D275)</f>
        <v>6114597.5875000218</v>
      </c>
      <c r="E251" s="61">
        <f t="shared" ref="E251:H251" si="15">SUM(E252:E275)</f>
        <v>3289133.130000039</v>
      </c>
      <c r="F251" s="61">
        <f t="shared" si="15"/>
        <v>2698507.09</v>
      </c>
      <c r="G251" s="61">
        <f t="shared" si="15"/>
        <v>336838.09749999281</v>
      </c>
      <c r="H251" s="61">
        <f t="shared" si="15"/>
        <v>463043.67068425199</v>
      </c>
      <c r="I251" s="61">
        <f>SUM(I252:I275)</f>
        <v>966243.03797499975</v>
      </c>
    </row>
    <row r="252" spans="1:12" ht="9" customHeight="1" x14ac:dyDescent="0.25">
      <c r="A252" s="54" t="s">
        <v>10</v>
      </c>
      <c r="B252" s="55"/>
      <c r="C252" s="57">
        <f>SUM(D252:I252)</f>
        <v>116520.82316968363</v>
      </c>
      <c r="D252" s="62">
        <v>0</v>
      </c>
      <c r="E252" s="62">
        <v>104327.19</v>
      </c>
      <c r="F252" s="62">
        <v>0</v>
      </c>
      <c r="G252" s="62">
        <v>5790.0749999999998</v>
      </c>
      <c r="H252" s="62">
        <v>6089.4831696836309</v>
      </c>
      <c r="I252" s="62">
        <v>314.07499999999999</v>
      </c>
      <c r="J252" s="47"/>
      <c r="K252" s="47"/>
      <c r="L252" s="74"/>
    </row>
    <row r="253" spans="1:12" ht="9" customHeight="1" x14ac:dyDescent="0.25">
      <c r="A253" s="54" t="s">
        <v>12</v>
      </c>
      <c r="B253" s="55"/>
      <c r="C253" s="57">
        <f t="shared" ref="C253:C275" si="16">SUM(D253:I253)</f>
        <v>538556.93972587655</v>
      </c>
      <c r="D253" s="62">
        <v>195298.54000000012</v>
      </c>
      <c r="E253" s="62">
        <v>270359.950000001</v>
      </c>
      <c r="F253" s="62">
        <v>0</v>
      </c>
      <c r="G253" s="62">
        <v>0</v>
      </c>
      <c r="H253" s="62">
        <v>17186.441225875362</v>
      </c>
      <c r="I253" s="62">
        <v>55712.008500000004</v>
      </c>
      <c r="J253" s="47"/>
      <c r="K253" s="47"/>
      <c r="L253" s="74"/>
    </row>
    <row r="254" spans="1:12" ht="9" customHeight="1" x14ac:dyDescent="0.25">
      <c r="A254" s="54" t="s">
        <v>13</v>
      </c>
      <c r="B254" s="55"/>
      <c r="C254" s="57">
        <f t="shared" si="16"/>
        <v>361963.25827279093</v>
      </c>
      <c r="D254" s="62">
        <v>239692.0625</v>
      </c>
      <c r="E254" s="62">
        <v>0</v>
      </c>
      <c r="F254" s="62">
        <v>110920.40099999998</v>
      </c>
      <c r="G254" s="62">
        <v>0</v>
      </c>
      <c r="H254" s="62">
        <v>1331.1549977909649</v>
      </c>
      <c r="I254" s="62">
        <v>10019.639774999998</v>
      </c>
      <c r="J254" s="31"/>
      <c r="K254" s="31"/>
    </row>
    <row r="255" spans="1:12" ht="9" customHeight="1" x14ac:dyDescent="0.25">
      <c r="A255" s="54" t="s">
        <v>14</v>
      </c>
      <c r="B255" s="55"/>
      <c r="C255" s="57">
        <f t="shared" si="16"/>
        <v>801264.8780496699</v>
      </c>
      <c r="D255" s="62">
        <v>0</v>
      </c>
      <c r="E255" s="62">
        <v>0</v>
      </c>
      <c r="F255" s="62">
        <v>797056.6040000004</v>
      </c>
      <c r="G255" s="62">
        <v>0</v>
      </c>
      <c r="H255" s="62">
        <v>2876.5317996694471</v>
      </c>
      <c r="I255" s="62">
        <v>1331.7422500000002</v>
      </c>
      <c r="J255" s="31"/>
      <c r="K255" s="31"/>
    </row>
    <row r="256" spans="1:12" ht="9" customHeight="1" x14ac:dyDescent="0.25">
      <c r="A256" s="54" t="s">
        <v>15</v>
      </c>
      <c r="B256" s="55"/>
      <c r="C256" s="57">
        <f t="shared" si="16"/>
        <v>426026.57351252902</v>
      </c>
      <c r="D256" s="62">
        <v>342238.34999999963</v>
      </c>
      <c r="E256" s="62">
        <v>0</v>
      </c>
      <c r="F256" s="62">
        <v>29880.486999999997</v>
      </c>
      <c r="G256" s="62">
        <v>0</v>
      </c>
      <c r="H256" s="62">
        <v>4390.6905125294179</v>
      </c>
      <c r="I256" s="62">
        <v>49517.046000000002</v>
      </c>
      <c r="J256" s="31"/>
      <c r="K256" s="31"/>
    </row>
    <row r="257" spans="1:11" ht="9" customHeight="1" x14ac:dyDescent="0.25">
      <c r="A257" s="54" t="s">
        <v>16</v>
      </c>
      <c r="B257" s="55"/>
      <c r="C257" s="57">
        <f t="shared" si="16"/>
        <v>529044.53822125867</v>
      </c>
      <c r="D257" s="62">
        <v>157.67500000000001</v>
      </c>
      <c r="E257" s="62">
        <v>515254.16249999503</v>
      </c>
      <c r="F257" s="62">
        <v>0</v>
      </c>
      <c r="G257" s="62">
        <v>0</v>
      </c>
      <c r="H257" s="62">
        <v>6781.8527212636309</v>
      </c>
      <c r="I257" s="62">
        <v>6850.848</v>
      </c>
      <c r="J257" s="31"/>
      <c r="K257" s="31"/>
    </row>
    <row r="258" spans="1:11" ht="9" customHeight="1" x14ac:dyDescent="0.25">
      <c r="A258" s="54" t="s">
        <v>17</v>
      </c>
      <c r="B258" s="55"/>
      <c r="C258" s="57">
        <f t="shared" si="16"/>
        <v>559685.06556872185</v>
      </c>
      <c r="D258" s="62">
        <v>51807.952499999999</v>
      </c>
      <c r="E258" s="62">
        <v>0</v>
      </c>
      <c r="F258" s="62">
        <v>503873.68499999924</v>
      </c>
      <c r="G258" s="62">
        <v>0</v>
      </c>
      <c r="H258" s="62">
        <v>625.15056872268406</v>
      </c>
      <c r="I258" s="62">
        <v>3378.2775000000001</v>
      </c>
      <c r="J258" s="31"/>
      <c r="K258" s="31"/>
    </row>
    <row r="259" spans="1:11" ht="9" customHeight="1" x14ac:dyDescent="0.25">
      <c r="A259" s="54" t="s">
        <v>18</v>
      </c>
      <c r="B259" s="55"/>
      <c r="C259" s="57">
        <f t="shared" si="16"/>
        <v>81474.130887305728</v>
      </c>
      <c r="D259" s="62">
        <v>61947.674999999996</v>
      </c>
      <c r="E259" s="62">
        <v>0</v>
      </c>
      <c r="F259" s="62">
        <v>0</v>
      </c>
      <c r="G259" s="62">
        <v>0</v>
      </c>
      <c r="H259" s="62">
        <v>9433.8788873057256</v>
      </c>
      <c r="I259" s="62">
        <v>10092.576999999999</v>
      </c>
      <c r="J259" s="31"/>
      <c r="K259" s="31"/>
    </row>
    <row r="260" spans="1:11" ht="9" customHeight="1" x14ac:dyDescent="0.25">
      <c r="A260" s="54" t="s">
        <v>19</v>
      </c>
      <c r="B260" s="55"/>
      <c r="C260" s="57">
        <f t="shared" si="16"/>
        <v>297467.96768769808</v>
      </c>
      <c r="D260" s="62">
        <v>236908.82750000022</v>
      </c>
      <c r="E260" s="62">
        <v>0</v>
      </c>
      <c r="F260" s="62">
        <v>0</v>
      </c>
      <c r="G260" s="62">
        <v>0</v>
      </c>
      <c r="H260" s="62">
        <v>16137.782187697872</v>
      </c>
      <c r="I260" s="62">
        <v>44421.358</v>
      </c>
      <c r="J260" s="31"/>
      <c r="K260" s="31"/>
    </row>
    <row r="261" spans="1:11" ht="9" customHeight="1" x14ac:dyDescent="0.25">
      <c r="A261" s="54" t="s">
        <v>20</v>
      </c>
      <c r="B261" s="55"/>
      <c r="C261" s="57">
        <f t="shared" si="16"/>
        <v>750848.89493002952</v>
      </c>
      <c r="D261" s="62">
        <v>566185.87750000029</v>
      </c>
      <c r="E261" s="62">
        <v>0</v>
      </c>
      <c r="F261" s="62">
        <v>78763.06700000001</v>
      </c>
      <c r="G261" s="62">
        <v>0</v>
      </c>
      <c r="H261" s="62">
        <v>30314.153180029105</v>
      </c>
      <c r="I261" s="62">
        <v>75585.797250000003</v>
      </c>
      <c r="J261" s="31"/>
      <c r="K261" s="31"/>
    </row>
    <row r="262" spans="1:11" ht="9" customHeight="1" x14ac:dyDescent="0.25">
      <c r="A262" s="54" t="s">
        <v>21</v>
      </c>
      <c r="B262" s="55"/>
      <c r="C262" s="57">
        <f t="shared" si="16"/>
        <v>778659.14138005034</v>
      </c>
      <c r="D262" s="62">
        <v>732759.75250000111</v>
      </c>
      <c r="E262" s="62">
        <v>0</v>
      </c>
      <c r="F262" s="62">
        <v>0</v>
      </c>
      <c r="G262" s="62">
        <v>0</v>
      </c>
      <c r="H262" s="62">
        <v>8592.4478800492816</v>
      </c>
      <c r="I262" s="62">
        <v>37306.941000000006</v>
      </c>
      <c r="J262" s="31"/>
      <c r="K262" s="31"/>
    </row>
    <row r="263" spans="1:11" ht="9" customHeight="1" x14ac:dyDescent="0.25">
      <c r="A263" s="54" t="s">
        <v>22</v>
      </c>
      <c r="B263" s="55"/>
      <c r="C263" s="57">
        <f t="shared" si="16"/>
        <v>977733.48468092002</v>
      </c>
      <c r="D263" s="62">
        <v>0</v>
      </c>
      <c r="E263" s="62">
        <v>875113.44750002294</v>
      </c>
      <c r="F263" s="62">
        <v>0</v>
      </c>
      <c r="G263" s="62">
        <v>0</v>
      </c>
      <c r="H263" s="62">
        <v>68559.291180897068</v>
      </c>
      <c r="I263" s="62">
        <v>34060.745999999999</v>
      </c>
      <c r="J263" s="31"/>
      <c r="K263" s="31"/>
    </row>
    <row r="264" spans="1:11" ht="9" customHeight="1" x14ac:dyDescent="0.25">
      <c r="A264" s="54" t="s">
        <v>23</v>
      </c>
      <c r="B264" s="55"/>
      <c r="C264" s="57">
        <f t="shared" si="16"/>
        <v>675383.04452503962</v>
      </c>
      <c r="D264" s="62">
        <v>0</v>
      </c>
      <c r="E264" s="62">
        <v>629135.44749999</v>
      </c>
      <c r="F264" s="62">
        <v>0</v>
      </c>
      <c r="G264" s="62">
        <v>0</v>
      </c>
      <c r="H264" s="62">
        <v>12982.319525049696</v>
      </c>
      <c r="I264" s="62">
        <v>33265.277500000004</v>
      </c>
      <c r="J264" s="31"/>
      <c r="K264" s="31"/>
    </row>
    <row r="265" spans="1:11" ht="9" customHeight="1" x14ac:dyDescent="0.25">
      <c r="A265" s="54" t="s">
        <v>44</v>
      </c>
      <c r="B265" s="55"/>
      <c r="C265" s="57">
        <f t="shared" si="16"/>
        <v>3887183.7476613731</v>
      </c>
      <c r="D265" s="62">
        <v>3230762.8350000205</v>
      </c>
      <c r="E265" s="62">
        <v>0</v>
      </c>
      <c r="F265" s="62">
        <v>0</v>
      </c>
      <c r="G265" s="62">
        <v>0</v>
      </c>
      <c r="H265" s="62">
        <v>103958.748536353</v>
      </c>
      <c r="I265" s="62">
        <v>552462.16412499966</v>
      </c>
      <c r="J265" s="31"/>
      <c r="K265" s="31"/>
    </row>
    <row r="266" spans="1:11" ht="9" customHeight="1" x14ac:dyDescent="0.25">
      <c r="A266" s="54" t="s">
        <v>25</v>
      </c>
      <c r="B266" s="55"/>
      <c r="C266" s="57">
        <f t="shared" si="16"/>
        <v>220310.63934545562</v>
      </c>
      <c r="D266" s="62">
        <v>101141.2025</v>
      </c>
      <c r="E266" s="62">
        <v>301.75</v>
      </c>
      <c r="F266" s="62">
        <v>0</v>
      </c>
      <c r="G266" s="62">
        <v>74367.094999999797</v>
      </c>
      <c r="H266" s="62">
        <v>33566.786845455834</v>
      </c>
      <c r="I266" s="62">
        <v>10933.805</v>
      </c>
      <c r="J266" s="31"/>
      <c r="K266" s="31"/>
    </row>
    <row r="267" spans="1:11" ht="9" customHeight="1" x14ac:dyDescent="0.25">
      <c r="A267" s="54" t="s">
        <v>26</v>
      </c>
      <c r="B267" s="55"/>
      <c r="C267" s="57">
        <f t="shared" si="16"/>
        <v>54696.071999999993</v>
      </c>
      <c r="D267" s="62">
        <v>0</v>
      </c>
      <c r="E267" s="62">
        <v>0</v>
      </c>
      <c r="F267" s="62">
        <v>54696.071999999993</v>
      </c>
      <c r="G267" s="62">
        <v>0</v>
      </c>
      <c r="H267" s="62">
        <v>0</v>
      </c>
      <c r="I267" s="62">
        <v>0</v>
      </c>
      <c r="J267" s="31"/>
      <c r="K267" s="31"/>
    </row>
    <row r="268" spans="1:11" ht="9" customHeight="1" x14ac:dyDescent="0.25">
      <c r="A268" s="54" t="s">
        <v>27</v>
      </c>
      <c r="B268" s="55"/>
      <c r="C268" s="57">
        <f t="shared" si="16"/>
        <v>194467.6930000002</v>
      </c>
      <c r="D268" s="62">
        <v>0</v>
      </c>
      <c r="E268" s="62">
        <v>0</v>
      </c>
      <c r="F268" s="62">
        <v>194467.6930000002</v>
      </c>
      <c r="G268" s="62">
        <v>0</v>
      </c>
      <c r="H268" s="62">
        <v>0</v>
      </c>
      <c r="I268" s="62">
        <v>0</v>
      </c>
      <c r="J268" s="31"/>
      <c r="K268" s="31"/>
    </row>
    <row r="269" spans="1:11" ht="9" customHeight="1" x14ac:dyDescent="0.25">
      <c r="A269" s="54" t="s">
        <v>28</v>
      </c>
      <c r="B269" s="55"/>
      <c r="C269" s="57">
        <f t="shared" si="16"/>
        <v>194128.12858259777</v>
      </c>
      <c r="D269" s="62">
        <v>163698.43999999925</v>
      </c>
      <c r="E269" s="62">
        <v>0</v>
      </c>
      <c r="F269" s="62">
        <v>0</v>
      </c>
      <c r="G269" s="62">
        <v>0</v>
      </c>
      <c r="H269" s="62">
        <v>14064.395257598526</v>
      </c>
      <c r="I269" s="62">
        <v>16365.293324999999</v>
      </c>
      <c r="J269" s="31"/>
      <c r="K269" s="31"/>
    </row>
    <row r="270" spans="1:11" ht="9" customHeight="1" x14ac:dyDescent="0.25">
      <c r="A270" s="54" t="s">
        <v>29</v>
      </c>
      <c r="B270" s="55"/>
      <c r="C270" s="57">
        <f t="shared" si="16"/>
        <v>798644.85406425735</v>
      </c>
      <c r="D270" s="62">
        <v>30.387499999999999</v>
      </c>
      <c r="E270" s="62">
        <v>785783.78500002995</v>
      </c>
      <c r="F270" s="62">
        <v>0</v>
      </c>
      <c r="G270" s="62">
        <v>0</v>
      </c>
      <c r="H270" s="62">
        <v>10923.226064227401</v>
      </c>
      <c r="I270" s="62">
        <v>1907.4555</v>
      </c>
      <c r="J270" s="31"/>
      <c r="K270" s="31"/>
    </row>
    <row r="271" spans="1:11" ht="9" customHeight="1" x14ac:dyDescent="0.25">
      <c r="A271" s="54" t="s">
        <v>30</v>
      </c>
      <c r="B271" s="55"/>
      <c r="C271" s="57">
        <f t="shared" si="16"/>
        <v>749032.12400000007</v>
      </c>
      <c r="D271" s="62">
        <v>306.84500000000003</v>
      </c>
      <c r="E271" s="62">
        <v>0</v>
      </c>
      <c r="F271" s="62">
        <v>748665.2790000001</v>
      </c>
      <c r="G271" s="62">
        <v>0</v>
      </c>
      <c r="H271" s="62">
        <v>60</v>
      </c>
      <c r="I271" s="62">
        <v>0</v>
      </c>
      <c r="J271" s="31"/>
      <c r="K271" s="31"/>
    </row>
    <row r="272" spans="1:11" ht="9" customHeight="1" x14ac:dyDescent="0.25">
      <c r="A272" s="54" t="s">
        <v>31</v>
      </c>
      <c r="B272" s="55"/>
      <c r="C272" s="57">
        <f t="shared" si="16"/>
        <v>367655.3266470246</v>
      </c>
      <c r="D272" s="62">
        <v>47119.479999999996</v>
      </c>
      <c r="E272" s="62">
        <v>20433.372500000001</v>
      </c>
      <c r="F272" s="62">
        <v>0</v>
      </c>
      <c r="G272" s="62">
        <v>256680.92749999301</v>
      </c>
      <c r="H272" s="62">
        <v>41831.371647031607</v>
      </c>
      <c r="I272" s="62">
        <v>1590.1749999999997</v>
      </c>
      <c r="J272" s="31"/>
      <c r="K272" s="31"/>
    </row>
    <row r="273" spans="1:12" ht="9" customHeight="1" x14ac:dyDescent="0.25">
      <c r="A273" s="54" t="s">
        <v>32</v>
      </c>
      <c r="B273" s="55"/>
      <c r="C273" s="57">
        <f t="shared" si="16"/>
        <v>180183.8020000002</v>
      </c>
      <c r="D273" s="62">
        <v>0</v>
      </c>
      <c r="E273" s="62">
        <v>0</v>
      </c>
      <c r="F273" s="62">
        <v>180183.8020000002</v>
      </c>
      <c r="G273" s="62">
        <v>0</v>
      </c>
      <c r="H273" s="62">
        <v>0</v>
      </c>
      <c r="I273" s="62">
        <v>0</v>
      </c>
      <c r="J273" s="31"/>
      <c r="K273" s="31"/>
    </row>
    <row r="274" spans="1:12" ht="9" customHeight="1" x14ac:dyDescent="0.25">
      <c r="A274" s="54" t="s">
        <v>33</v>
      </c>
      <c r="B274" s="55"/>
      <c r="C274" s="57">
        <f t="shared" si="16"/>
        <v>96570.059955707562</v>
      </c>
      <c r="D274" s="62">
        <v>0</v>
      </c>
      <c r="E274" s="62">
        <v>88424.024999999994</v>
      </c>
      <c r="F274" s="62">
        <v>0</v>
      </c>
      <c r="G274" s="62">
        <v>0</v>
      </c>
      <c r="H274" s="62">
        <v>6872.1824557075743</v>
      </c>
      <c r="I274" s="62">
        <v>1273.8525</v>
      </c>
      <c r="J274" s="31"/>
      <c r="K274" s="31"/>
    </row>
    <row r="275" spans="1:12" ht="9" customHeight="1" x14ac:dyDescent="0.25">
      <c r="A275" s="54" t="s">
        <v>34</v>
      </c>
      <c r="B275" s="55"/>
      <c r="C275" s="57">
        <f t="shared" si="16"/>
        <v>230861.42579131422</v>
      </c>
      <c r="D275" s="62">
        <v>144541.68500000014</v>
      </c>
      <c r="E275" s="62">
        <v>0</v>
      </c>
      <c r="F275" s="62">
        <v>0</v>
      </c>
      <c r="G275" s="62">
        <v>0</v>
      </c>
      <c r="H275" s="62">
        <v>66465.782041314102</v>
      </c>
      <c r="I275" s="62">
        <v>19853.958750000002</v>
      </c>
      <c r="J275" s="22"/>
      <c r="K275" s="22"/>
    </row>
    <row r="276" spans="1:12" ht="6.75" customHeight="1" x14ac:dyDescent="0.25">
      <c r="A276" s="68"/>
      <c r="B276" s="69"/>
      <c r="C276" s="70"/>
      <c r="D276" s="71"/>
      <c r="E276" s="71"/>
      <c r="F276" s="70"/>
      <c r="G276" s="71"/>
      <c r="H276" s="70"/>
      <c r="I276" s="70"/>
      <c r="J276" s="22"/>
      <c r="K276" s="22"/>
    </row>
    <row r="277" spans="1:12" ht="12.75" x14ac:dyDescent="0.25">
      <c r="A277" s="54"/>
      <c r="B277" s="93"/>
      <c r="C277" s="62"/>
      <c r="D277" s="62"/>
      <c r="E277" s="62"/>
      <c r="F277" s="62"/>
      <c r="G277" s="62"/>
      <c r="H277" s="62"/>
      <c r="I277" s="23" t="s">
        <v>35</v>
      </c>
      <c r="J277" s="22"/>
      <c r="K277" s="22"/>
    </row>
    <row r="278" spans="1:12" ht="5.25" customHeight="1" x14ac:dyDescent="0.25"/>
    <row r="279" spans="1:12" ht="12" customHeight="1" x14ac:dyDescent="0.25">
      <c r="A279" s="121" t="s">
        <v>53</v>
      </c>
      <c r="B279" s="121"/>
      <c r="C279" s="121"/>
      <c r="D279" s="121"/>
      <c r="E279" s="121"/>
      <c r="F279" s="121"/>
      <c r="G279" s="121"/>
      <c r="H279" s="121"/>
      <c r="I279" s="121"/>
      <c r="J279" s="2"/>
      <c r="K279" s="2"/>
    </row>
    <row r="280" spans="1:12" ht="10.5" customHeight="1" x14ac:dyDescent="0.25">
      <c r="A280" s="123" t="s">
        <v>38</v>
      </c>
      <c r="B280" s="123"/>
      <c r="C280" s="123"/>
      <c r="D280" s="123"/>
      <c r="E280" s="123"/>
      <c r="F280" s="123"/>
      <c r="G280" s="123"/>
      <c r="H280" s="123"/>
      <c r="I280" s="123"/>
      <c r="J280" s="5"/>
      <c r="K280" s="5"/>
    </row>
    <row r="281" spans="1:12" ht="4.5" customHeight="1" x14ac:dyDescent="0.25">
      <c r="A281" s="26"/>
      <c r="B281" s="6"/>
      <c r="C281" s="7"/>
      <c r="D281" s="7"/>
      <c r="E281" s="7"/>
      <c r="F281" s="7"/>
      <c r="G281" s="7"/>
      <c r="H281" s="7"/>
      <c r="I281" s="65"/>
      <c r="J281" s="7"/>
      <c r="K281" s="7"/>
    </row>
    <row r="282" spans="1:12" ht="33.75" customHeight="1" x14ac:dyDescent="0.25">
      <c r="A282" s="117" t="s">
        <v>2</v>
      </c>
      <c r="B282" s="118"/>
      <c r="C282" s="66" t="s">
        <v>3</v>
      </c>
      <c r="D282" s="67" t="s">
        <v>4</v>
      </c>
      <c r="E282" s="67" t="s">
        <v>5</v>
      </c>
      <c r="F282" s="67" t="s">
        <v>36</v>
      </c>
      <c r="G282" s="67" t="s">
        <v>7</v>
      </c>
      <c r="H282" s="67" t="s">
        <v>8</v>
      </c>
      <c r="I282" s="67" t="s">
        <v>9</v>
      </c>
      <c r="J282" s="27"/>
      <c r="K282" s="27"/>
    </row>
    <row r="283" spans="1:12" s="29" customFormat="1" ht="15" customHeight="1" x14ac:dyDescent="0.25">
      <c r="A283" s="119">
        <v>2022</v>
      </c>
      <c r="B283" s="120"/>
      <c r="C283" s="107">
        <f>SUM(C284:C307)</f>
        <v>13865974.617139695</v>
      </c>
      <c r="D283" s="107">
        <f>SUM(D284:D307)</f>
        <v>6573182.9651001291</v>
      </c>
      <c r="E283" s="107">
        <f t="shared" ref="E283:H283" si="17">SUM(E284:E307)</f>
        <v>3130781.4575</v>
      </c>
      <c r="F283" s="107">
        <f t="shared" si="17"/>
        <v>2862802.5534999999</v>
      </c>
      <c r="G283" s="107">
        <f t="shared" si="17"/>
        <v>306045.11</v>
      </c>
      <c r="H283" s="107">
        <f t="shared" si="17"/>
        <v>501135.94233956654</v>
      </c>
      <c r="I283" s="107">
        <v>492026.58869999991</v>
      </c>
    </row>
    <row r="284" spans="1:12" ht="9" customHeight="1" x14ac:dyDescent="0.25">
      <c r="A284" s="54" t="s">
        <v>10</v>
      </c>
      <c r="B284" s="55"/>
      <c r="C284" s="105">
        <f>SUM(D284:I284)</f>
        <v>107658.52875376739</v>
      </c>
      <c r="D284" s="105">
        <v>60.987499999999997</v>
      </c>
      <c r="E284" s="108">
        <v>95927.922500000001</v>
      </c>
      <c r="F284" s="105">
        <v>0</v>
      </c>
      <c r="G284" s="108">
        <v>7438.26</v>
      </c>
      <c r="H284" s="105">
        <v>3648.4712537673881</v>
      </c>
      <c r="I284" s="105">
        <v>582.88750000000005</v>
      </c>
      <c r="J284" s="47"/>
      <c r="K284" s="47"/>
      <c r="L284" s="74"/>
    </row>
    <row r="285" spans="1:12" ht="9" customHeight="1" x14ac:dyDescent="0.25">
      <c r="A285" s="54" t="s">
        <v>12</v>
      </c>
      <c r="B285" s="55"/>
      <c r="C285" s="105">
        <f t="shared" ref="C285:C307" si="18">SUM(D285:I285)</f>
        <v>638980.69413676893</v>
      </c>
      <c r="D285" s="105">
        <v>279441.01250000496</v>
      </c>
      <c r="E285" s="108">
        <v>261720.23749999999</v>
      </c>
      <c r="F285" s="105">
        <v>0</v>
      </c>
      <c r="G285" s="108">
        <v>0</v>
      </c>
      <c r="H285" s="105">
        <v>19361.667596764095</v>
      </c>
      <c r="I285" s="105">
        <v>78457.776540000006</v>
      </c>
      <c r="J285" s="47"/>
      <c r="K285" s="47"/>
      <c r="L285" s="74"/>
    </row>
    <row r="286" spans="1:12" ht="9" customHeight="1" x14ac:dyDescent="0.25">
      <c r="A286" s="54" t="s">
        <v>13</v>
      </c>
      <c r="B286" s="55"/>
      <c r="C286" s="105">
        <f t="shared" si="18"/>
        <v>370544.92154017754</v>
      </c>
      <c r="D286" s="105">
        <v>214262.16999999768</v>
      </c>
      <c r="E286" s="108">
        <v>0</v>
      </c>
      <c r="F286" s="105">
        <v>153594.75300000003</v>
      </c>
      <c r="G286" s="108">
        <v>0</v>
      </c>
      <c r="H286" s="105">
        <v>2687.9985401798212</v>
      </c>
      <c r="I286" s="105">
        <v>0</v>
      </c>
      <c r="J286" s="31"/>
      <c r="K286" s="31"/>
    </row>
    <row r="287" spans="1:12" ht="9" customHeight="1" x14ac:dyDescent="0.25">
      <c r="A287" s="54" t="s">
        <v>14</v>
      </c>
      <c r="B287" s="55"/>
      <c r="C287" s="105">
        <f t="shared" si="18"/>
        <v>846593.00037412927</v>
      </c>
      <c r="D287" s="105">
        <v>14.875</v>
      </c>
      <c r="E287" s="108">
        <v>0</v>
      </c>
      <c r="F287" s="105">
        <v>842472.375</v>
      </c>
      <c r="G287" s="108">
        <v>0</v>
      </c>
      <c r="H287" s="105">
        <v>3362.2316141292235</v>
      </c>
      <c r="I287" s="105">
        <v>743.51876000000004</v>
      </c>
      <c r="J287" s="31"/>
      <c r="K287" s="31"/>
    </row>
    <row r="288" spans="1:12" ht="9" customHeight="1" x14ac:dyDescent="0.25">
      <c r="A288" s="54" t="s">
        <v>15</v>
      </c>
      <c r="B288" s="55"/>
      <c r="C288" s="105">
        <f t="shared" si="18"/>
        <v>360315.84819757566</v>
      </c>
      <c r="D288" s="105">
        <v>324136.2874999987</v>
      </c>
      <c r="E288" s="105">
        <v>0</v>
      </c>
      <c r="F288" s="105">
        <v>18219.757999999998</v>
      </c>
      <c r="G288" s="105">
        <v>0</v>
      </c>
      <c r="H288" s="105">
        <v>3729.002697576992</v>
      </c>
      <c r="I288" s="105">
        <v>14230.8</v>
      </c>
      <c r="J288" s="31"/>
      <c r="K288" s="31"/>
    </row>
    <row r="289" spans="1:11" ht="9" customHeight="1" x14ac:dyDescent="0.25">
      <c r="A289" s="54" t="s">
        <v>16</v>
      </c>
      <c r="B289" s="55"/>
      <c r="C289" s="105">
        <f t="shared" si="18"/>
        <v>590515.9990910053</v>
      </c>
      <c r="D289" s="105">
        <v>439.52500000000003</v>
      </c>
      <c r="E289" s="108">
        <v>568659.1825</v>
      </c>
      <c r="F289" s="105">
        <v>0</v>
      </c>
      <c r="G289" s="108">
        <v>0</v>
      </c>
      <c r="H289" s="105">
        <v>19466.918351005323</v>
      </c>
      <c r="I289" s="105">
        <v>1950.3732399999999</v>
      </c>
      <c r="J289" s="31"/>
      <c r="K289" s="31"/>
    </row>
    <row r="290" spans="1:11" ht="9" customHeight="1" x14ac:dyDescent="0.25">
      <c r="A290" s="54" t="s">
        <v>17</v>
      </c>
      <c r="B290" s="55"/>
      <c r="C290" s="105">
        <f t="shared" si="18"/>
        <v>659336.67789766821</v>
      </c>
      <c r="D290" s="105">
        <v>92127.637500000114</v>
      </c>
      <c r="E290" s="105">
        <v>0</v>
      </c>
      <c r="F290" s="105">
        <v>564402.30049999955</v>
      </c>
      <c r="G290" s="105">
        <v>0</v>
      </c>
      <c r="H290" s="105">
        <v>1600.8648976685399</v>
      </c>
      <c r="I290" s="105">
        <v>1205.875</v>
      </c>
      <c r="J290" s="31"/>
      <c r="K290" s="31"/>
    </row>
    <row r="291" spans="1:11" ht="9" customHeight="1" x14ac:dyDescent="0.25">
      <c r="A291" s="54" t="s">
        <v>18</v>
      </c>
      <c r="B291" s="55"/>
      <c r="C291" s="105">
        <f t="shared" si="18"/>
        <v>74133.153440232883</v>
      </c>
      <c r="D291" s="105">
        <v>60442.277500000258</v>
      </c>
      <c r="E291" s="108">
        <v>0</v>
      </c>
      <c r="F291" s="105">
        <v>0</v>
      </c>
      <c r="G291" s="108">
        <v>0</v>
      </c>
      <c r="H291" s="105">
        <v>9716.6359402326252</v>
      </c>
      <c r="I291" s="105">
        <v>3974.2400000000002</v>
      </c>
      <c r="J291" s="31"/>
      <c r="K291" s="31"/>
    </row>
    <row r="292" spans="1:11" ht="9" customHeight="1" x14ac:dyDescent="0.25">
      <c r="A292" s="54" t="s">
        <v>19</v>
      </c>
      <c r="B292" s="55"/>
      <c r="C292" s="105">
        <f t="shared" si="18"/>
        <v>299604.40911974281</v>
      </c>
      <c r="D292" s="105">
        <v>262695.69499999867</v>
      </c>
      <c r="E292" s="108">
        <v>0</v>
      </c>
      <c r="F292" s="105">
        <v>0</v>
      </c>
      <c r="G292" s="108">
        <v>0</v>
      </c>
      <c r="H292" s="105">
        <v>19100.784119744159</v>
      </c>
      <c r="I292" s="105">
        <v>17807.93</v>
      </c>
      <c r="J292" s="31"/>
      <c r="K292" s="31"/>
    </row>
    <row r="293" spans="1:11" ht="9" customHeight="1" x14ac:dyDescent="0.25">
      <c r="A293" s="54" t="s">
        <v>20</v>
      </c>
      <c r="B293" s="55"/>
      <c r="C293" s="105">
        <f t="shared" si="18"/>
        <v>769899.51135554595</v>
      </c>
      <c r="D293" s="105">
        <v>601700.1876000124</v>
      </c>
      <c r="E293" s="105">
        <v>0</v>
      </c>
      <c r="F293" s="105">
        <v>110395.87</v>
      </c>
      <c r="G293" s="105">
        <v>0</v>
      </c>
      <c r="H293" s="105">
        <v>35329.81700553366</v>
      </c>
      <c r="I293" s="105">
        <v>22473.636750000001</v>
      </c>
      <c r="J293" s="31"/>
      <c r="K293" s="31"/>
    </row>
    <row r="294" spans="1:11" ht="9" customHeight="1" x14ac:dyDescent="0.25">
      <c r="A294" s="54" t="s">
        <v>21</v>
      </c>
      <c r="B294" s="55"/>
      <c r="C294" s="105">
        <f t="shared" si="18"/>
        <v>805576.17441940447</v>
      </c>
      <c r="D294" s="105">
        <v>777277.6675000086</v>
      </c>
      <c r="E294" s="108">
        <v>0</v>
      </c>
      <c r="F294" s="105">
        <v>0</v>
      </c>
      <c r="G294" s="108">
        <v>0</v>
      </c>
      <c r="H294" s="105">
        <v>10304.294419395808</v>
      </c>
      <c r="I294" s="105">
        <v>17994.212500000001</v>
      </c>
      <c r="J294" s="31"/>
      <c r="K294" s="31"/>
    </row>
    <row r="295" spans="1:11" ht="9" customHeight="1" x14ac:dyDescent="0.25">
      <c r="A295" s="54" t="s">
        <v>22</v>
      </c>
      <c r="B295" s="55"/>
      <c r="C295" s="105">
        <f t="shared" si="18"/>
        <v>958420.47174423933</v>
      </c>
      <c r="D295" s="105">
        <v>4987.5099999999966</v>
      </c>
      <c r="E295" s="108">
        <v>847461.16</v>
      </c>
      <c r="F295" s="105">
        <v>0</v>
      </c>
      <c r="G295" s="108">
        <v>0</v>
      </c>
      <c r="H295" s="105">
        <v>85189.470864239265</v>
      </c>
      <c r="I295" s="105">
        <v>20782.330880000001</v>
      </c>
      <c r="J295" s="31"/>
      <c r="K295" s="31"/>
    </row>
    <row r="296" spans="1:11" ht="9" customHeight="1" x14ac:dyDescent="0.25">
      <c r="A296" s="54" t="s">
        <v>23</v>
      </c>
      <c r="B296" s="55"/>
      <c r="C296" s="105">
        <f t="shared" si="18"/>
        <v>630333.55483652093</v>
      </c>
      <c r="D296" s="105">
        <v>178.07</v>
      </c>
      <c r="E296" s="108">
        <v>587098.83250000002</v>
      </c>
      <c r="F296" s="105">
        <v>0</v>
      </c>
      <c r="G296" s="108">
        <v>0</v>
      </c>
      <c r="H296" s="105">
        <v>25059.274836521028</v>
      </c>
      <c r="I296" s="105">
        <v>17997.377499999999</v>
      </c>
      <c r="J296" s="31"/>
      <c r="K296" s="31"/>
    </row>
    <row r="297" spans="1:11" ht="9" customHeight="1" x14ac:dyDescent="0.25">
      <c r="A297" s="54" t="s">
        <v>44</v>
      </c>
      <c r="B297" s="55"/>
      <c r="C297" s="105">
        <f t="shared" si="18"/>
        <v>3889468.0759312585</v>
      </c>
      <c r="D297" s="105">
        <v>3510466.9250001078</v>
      </c>
      <c r="E297" s="105">
        <v>0</v>
      </c>
      <c r="F297" s="105">
        <v>0</v>
      </c>
      <c r="G297" s="105">
        <v>0</v>
      </c>
      <c r="H297" s="105">
        <v>112704.36606115103</v>
      </c>
      <c r="I297" s="105">
        <v>266296.7848699998</v>
      </c>
      <c r="J297" s="31"/>
      <c r="K297" s="31"/>
    </row>
    <row r="298" spans="1:11" ht="9" customHeight="1" x14ac:dyDescent="0.25">
      <c r="A298" s="54" t="s">
        <v>25</v>
      </c>
      <c r="B298" s="55"/>
      <c r="C298" s="105">
        <f t="shared" si="18"/>
        <v>198816.16256083382</v>
      </c>
      <c r="D298" s="105">
        <v>97721.567499999437</v>
      </c>
      <c r="E298" s="108">
        <v>234.6</v>
      </c>
      <c r="F298" s="105">
        <v>0</v>
      </c>
      <c r="G298" s="108">
        <v>73698.867499999993</v>
      </c>
      <c r="H298" s="105">
        <v>23089.662560834378</v>
      </c>
      <c r="I298" s="105">
        <v>4071.4650000000001</v>
      </c>
      <c r="J298" s="31"/>
      <c r="K298" s="31"/>
    </row>
    <row r="299" spans="1:11" ht="9" customHeight="1" x14ac:dyDescent="0.25">
      <c r="A299" s="54" t="s">
        <v>26</v>
      </c>
      <c r="B299" s="55"/>
      <c r="C299" s="105">
        <f t="shared" si="18"/>
        <v>58694.43799999998</v>
      </c>
      <c r="D299" s="105">
        <v>0</v>
      </c>
      <c r="E299" s="108">
        <v>0</v>
      </c>
      <c r="F299" s="105">
        <v>58656.782999999981</v>
      </c>
      <c r="G299" s="108">
        <v>0</v>
      </c>
      <c r="H299" s="105">
        <v>0</v>
      </c>
      <c r="I299" s="105">
        <v>37.655000000000001</v>
      </c>
      <c r="J299" s="31"/>
      <c r="K299" s="31"/>
    </row>
    <row r="300" spans="1:11" ht="9" customHeight="1" x14ac:dyDescent="0.25">
      <c r="A300" s="54" t="s">
        <v>27</v>
      </c>
      <c r="B300" s="55"/>
      <c r="C300" s="105">
        <f t="shared" si="18"/>
        <v>172769.75100000022</v>
      </c>
      <c r="D300" s="105">
        <v>0</v>
      </c>
      <c r="E300" s="108">
        <v>0</v>
      </c>
      <c r="F300" s="105">
        <v>172769.75100000022</v>
      </c>
      <c r="G300" s="108">
        <v>0</v>
      </c>
      <c r="H300" s="105">
        <v>0</v>
      </c>
      <c r="I300" s="105">
        <v>0</v>
      </c>
      <c r="J300" s="31"/>
      <c r="K300" s="31"/>
    </row>
    <row r="301" spans="1:11" ht="9" customHeight="1" x14ac:dyDescent="0.25">
      <c r="A301" s="54" t="s">
        <v>28</v>
      </c>
      <c r="B301" s="55"/>
      <c r="C301" s="105">
        <f t="shared" si="18"/>
        <v>187168.06816578988</v>
      </c>
      <c r="D301" s="105">
        <v>163322.97749999989</v>
      </c>
      <c r="E301" s="108">
        <v>0</v>
      </c>
      <c r="F301" s="105">
        <v>0</v>
      </c>
      <c r="G301" s="108">
        <v>0</v>
      </c>
      <c r="H301" s="105">
        <v>14716.577725789999</v>
      </c>
      <c r="I301" s="105">
        <v>9128.5129400000005</v>
      </c>
      <c r="J301" s="31"/>
      <c r="K301" s="31"/>
    </row>
    <row r="302" spans="1:11" ht="9" customHeight="1" x14ac:dyDescent="0.25">
      <c r="A302" s="54" t="s">
        <v>29</v>
      </c>
      <c r="B302" s="55"/>
      <c r="C302" s="105">
        <f t="shared" si="18"/>
        <v>687241.42937866203</v>
      </c>
      <c r="D302" s="105">
        <v>0</v>
      </c>
      <c r="E302" s="108">
        <v>675789.04500000004</v>
      </c>
      <c r="F302" s="105">
        <v>0</v>
      </c>
      <c r="G302" s="108">
        <v>161.5</v>
      </c>
      <c r="H302" s="105">
        <v>10868.134658661986</v>
      </c>
      <c r="I302" s="105">
        <v>422.74972000000002</v>
      </c>
      <c r="J302" s="31"/>
      <c r="K302" s="31"/>
    </row>
    <row r="303" spans="1:11" ht="9" customHeight="1" x14ac:dyDescent="0.25">
      <c r="A303" s="54" t="s">
        <v>30</v>
      </c>
      <c r="B303" s="55"/>
      <c r="C303" s="105">
        <f t="shared" si="18"/>
        <v>762166.89432575507</v>
      </c>
      <c r="D303" s="105">
        <v>1806.9349999999997</v>
      </c>
      <c r="E303" s="108">
        <v>0</v>
      </c>
      <c r="F303" s="105">
        <v>754657.33700000006</v>
      </c>
      <c r="G303" s="108">
        <v>0</v>
      </c>
      <c r="H303" s="105">
        <v>5390.8723257549564</v>
      </c>
      <c r="I303" s="105">
        <v>311.75</v>
      </c>
      <c r="J303" s="31"/>
      <c r="K303" s="31"/>
    </row>
    <row r="304" spans="1:11" ht="9" customHeight="1" x14ac:dyDescent="0.25">
      <c r="A304" s="54" t="s">
        <v>31</v>
      </c>
      <c r="B304" s="55"/>
      <c r="C304" s="105">
        <f t="shared" si="18"/>
        <v>324551.23351245513</v>
      </c>
      <c r="D304" s="105">
        <v>44273.272499999955</v>
      </c>
      <c r="E304" s="108">
        <v>5445.7349999999997</v>
      </c>
      <c r="F304" s="105">
        <v>0</v>
      </c>
      <c r="G304" s="108">
        <v>224746.48250000001</v>
      </c>
      <c r="H304" s="105">
        <v>49346.113512455107</v>
      </c>
      <c r="I304" s="105">
        <v>739.63</v>
      </c>
      <c r="J304" s="31"/>
      <c r="K304" s="31"/>
    </row>
    <row r="305" spans="1:15" ht="9" customHeight="1" x14ac:dyDescent="0.25">
      <c r="A305" s="54" t="s">
        <v>32</v>
      </c>
      <c r="B305" s="55"/>
      <c r="C305" s="105">
        <f t="shared" si="18"/>
        <v>187871.62599999996</v>
      </c>
      <c r="D305" s="105">
        <v>238</v>
      </c>
      <c r="E305" s="108">
        <v>0</v>
      </c>
      <c r="F305" s="105">
        <v>187633.62599999996</v>
      </c>
      <c r="G305" s="108">
        <v>0</v>
      </c>
      <c r="H305" s="105">
        <v>0</v>
      </c>
      <c r="I305" s="105">
        <v>0</v>
      </c>
      <c r="J305" s="31"/>
      <c r="K305" s="31"/>
    </row>
    <row r="306" spans="1:15" ht="9" customHeight="1" x14ac:dyDescent="0.25">
      <c r="A306" s="109" t="s">
        <v>33</v>
      </c>
      <c r="B306" s="55"/>
      <c r="C306" s="110">
        <f t="shared" si="18"/>
        <v>95970.105288131599</v>
      </c>
      <c r="D306" s="110">
        <v>28.475000000000001</v>
      </c>
      <c r="E306" s="111">
        <v>88444.742499999993</v>
      </c>
      <c r="F306" s="110">
        <v>0</v>
      </c>
      <c r="G306" s="111">
        <v>0</v>
      </c>
      <c r="H306" s="110">
        <v>6465.7527881316</v>
      </c>
      <c r="I306" s="110">
        <v>1031.135</v>
      </c>
      <c r="J306" s="31"/>
      <c r="K306" s="31"/>
    </row>
    <row r="307" spans="1:15" ht="9" customHeight="1" x14ac:dyDescent="0.25">
      <c r="A307" s="109" t="s">
        <v>34</v>
      </c>
      <c r="B307" s="55"/>
      <c r="C307" s="110">
        <f t="shared" si="18"/>
        <v>189343.88807003055</v>
      </c>
      <c r="D307" s="110">
        <v>137560.91000000088</v>
      </c>
      <c r="E307" s="111">
        <v>0</v>
      </c>
      <c r="F307" s="110">
        <v>0</v>
      </c>
      <c r="G307" s="111">
        <v>0</v>
      </c>
      <c r="H307" s="110">
        <v>39997.030570029645</v>
      </c>
      <c r="I307" s="110">
        <v>11785.9475</v>
      </c>
      <c r="J307" s="22"/>
      <c r="K307" s="22"/>
    </row>
    <row r="308" spans="1:15" ht="3" customHeight="1" x14ac:dyDescent="0.25">
      <c r="A308" s="109"/>
      <c r="B308" s="55"/>
      <c r="C308" s="112"/>
      <c r="D308" s="113"/>
      <c r="E308" s="58"/>
      <c r="F308" s="58"/>
      <c r="G308" s="58"/>
      <c r="H308" s="114"/>
      <c r="I308" s="114"/>
      <c r="J308" s="22"/>
      <c r="K308" s="22"/>
    </row>
    <row r="309" spans="1:15" s="29" customFormat="1" ht="14.25" customHeight="1" x14ac:dyDescent="0.25">
      <c r="A309" s="122">
        <v>2023</v>
      </c>
      <c r="B309" s="120"/>
      <c r="C309" s="115">
        <f>SUM(C310:C333)</f>
        <v>12100254.818293337</v>
      </c>
      <c r="D309" s="115">
        <f>SUM(D310:D333)</f>
        <v>5767611.3600000162</v>
      </c>
      <c r="E309" s="115">
        <f t="shared" ref="E309:G309" si="19">SUM(E310:E333)</f>
        <v>2679499.593900024</v>
      </c>
      <c r="F309" s="115">
        <f t="shared" si="19"/>
        <v>2438182.5434999997</v>
      </c>
      <c r="G309" s="115">
        <f t="shared" si="19"/>
        <v>257131.63000000268</v>
      </c>
      <c r="H309" s="115">
        <f>SUM(H310:H333)</f>
        <v>529688.01126828988</v>
      </c>
      <c r="I309" s="115">
        <f>SUM(I310:I333)</f>
        <v>428141.67962500063</v>
      </c>
      <c r="L309" s="47"/>
    </row>
    <row r="310" spans="1:15" ht="9" customHeight="1" x14ac:dyDescent="0.25">
      <c r="A310" s="54" t="s">
        <v>10</v>
      </c>
      <c r="B310" s="55"/>
      <c r="C310" s="105">
        <f>SUM(D310:I310)</f>
        <v>80642.216534610197</v>
      </c>
      <c r="D310" s="105">
        <v>0</v>
      </c>
      <c r="E310" s="105">
        <v>73785.864999999802</v>
      </c>
      <c r="F310" s="105">
        <v>0</v>
      </c>
      <c r="G310" s="105">
        <v>4666.3725000000004</v>
      </c>
      <c r="H310" s="105">
        <v>2155.9790346103955</v>
      </c>
      <c r="I310" s="105">
        <v>34</v>
      </c>
      <c r="K310" s="47"/>
      <c r="L310" s="47"/>
      <c r="M310" s="102"/>
      <c r="N310" s="102"/>
      <c r="O310" s="102"/>
    </row>
    <row r="311" spans="1:15" ht="9" customHeight="1" x14ac:dyDescent="0.25">
      <c r="A311" s="54" t="s">
        <v>12</v>
      </c>
      <c r="B311" s="55"/>
      <c r="C311" s="105">
        <f t="shared" ref="C311:C333" si="20">SUM(D311:I311)</f>
        <v>550106.45247906062</v>
      </c>
      <c r="D311" s="105">
        <v>271552.29000000004</v>
      </c>
      <c r="E311" s="105">
        <v>210405.55000000101</v>
      </c>
      <c r="F311" s="105">
        <v>0</v>
      </c>
      <c r="G311" s="105">
        <v>0</v>
      </c>
      <c r="H311" s="105">
        <v>14950.685479059646</v>
      </c>
      <c r="I311" s="105">
        <v>53197.927000000011</v>
      </c>
      <c r="K311" s="47"/>
      <c r="L311" s="47"/>
      <c r="M311" s="102"/>
      <c r="N311" s="102"/>
      <c r="O311" s="102"/>
    </row>
    <row r="312" spans="1:15" ht="9" customHeight="1" x14ac:dyDescent="0.25">
      <c r="A312" s="54" t="s">
        <v>13</v>
      </c>
      <c r="B312" s="55"/>
      <c r="C312" s="105">
        <f t="shared" si="20"/>
        <v>282730.52476422745</v>
      </c>
      <c r="D312" s="105">
        <v>173069.69</v>
      </c>
      <c r="E312" s="105">
        <v>0</v>
      </c>
      <c r="F312" s="105">
        <v>107912.38700000002</v>
      </c>
      <c r="G312" s="105">
        <v>0</v>
      </c>
      <c r="H312" s="105">
        <v>1600.9477642273825</v>
      </c>
      <c r="I312" s="105">
        <v>147.5</v>
      </c>
      <c r="K312" s="47"/>
      <c r="L312" s="47"/>
      <c r="M312" s="102"/>
      <c r="N312" s="102"/>
      <c r="O312" s="102"/>
    </row>
    <row r="313" spans="1:15" ht="9" customHeight="1" x14ac:dyDescent="0.25">
      <c r="A313" s="54" t="s">
        <v>14</v>
      </c>
      <c r="B313" s="55"/>
      <c r="C313" s="105">
        <f t="shared" si="20"/>
        <v>767725.86642467568</v>
      </c>
      <c r="D313" s="105">
        <v>189.57000000000002</v>
      </c>
      <c r="E313" s="105">
        <v>0</v>
      </c>
      <c r="F313" s="105">
        <v>763928.72199999832</v>
      </c>
      <c r="G313" s="105">
        <v>0</v>
      </c>
      <c r="H313" s="105">
        <v>1078.9154246774467</v>
      </c>
      <c r="I313" s="105">
        <v>2528.6590000000001</v>
      </c>
      <c r="K313" s="47"/>
      <c r="L313" s="47"/>
      <c r="M313" s="102"/>
      <c r="N313" s="102"/>
      <c r="O313" s="102"/>
    </row>
    <row r="314" spans="1:15" ht="9" customHeight="1" x14ac:dyDescent="0.25">
      <c r="A314" s="54" t="s">
        <v>15</v>
      </c>
      <c r="B314" s="55"/>
      <c r="C314" s="105">
        <f t="shared" si="20"/>
        <v>297527.77142656699</v>
      </c>
      <c r="D314" s="105">
        <v>274684.4074999998</v>
      </c>
      <c r="E314" s="105">
        <v>0</v>
      </c>
      <c r="F314" s="105">
        <v>9778.5859999999993</v>
      </c>
      <c r="G314" s="105">
        <v>0</v>
      </c>
      <c r="H314" s="105">
        <v>2068.2694265671726</v>
      </c>
      <c r="I314" s="105">
        <v>10996.5085</v>
      </c>
      <c r="K314" s="47"/>
      <c r="L314" s="47"/>
      <c r="M314" s="102"/>
      <c r="N314" s="102"/>
      <c r="O314" s="102"/>
    </row>
    <row r="315" spans="1:15" ht="9" customHeight="1" x14ac:dyDescent="0.25">
      <c r="A315" s="54" t="s">
        <v>16</v>
      </c>
      <c r="B315" s="55"/>
      <c r="C315" s="105">
        <f t="shared" si="20"/>
        <v>518337.85352226894</v>
      </c>
      <c r="D315" s="105">
        <v>427.68000000000006</v>
      </c>
      <c r="E315" s="105">
        <v>493543.27000000508</v>
      </c>
      <c r="F315" s="105">
        <v>0</v>
      </c>
      <c r="G315" s="105">
        <v>892.5</v>
      </c>
      <c r="H315" s="105">
        <v>20862.831522263896</v>
      </c>
      <c r="I315" s="105">
        <v>2611.5720000000001</v>
      </c>
      <c r="K315" s="47"/>
      <c r="L315" s="47"/>
      <c r="M315" s="102"/>
      <c r="N315" s="102"/>
      <c r="O315" s="102"/>
    </row>
    <row r="316" spans="1:15" ht="9" customHeight="1" x14ac:dyDescent="0.25">
      <c r="A316" s="54" t="s">
        <v>17</v>
      </c>
      <c r="B316" s="55"/>
      <c r="C316" s="105">
        <f t="shared" si="20"/>
        <v>644892.57134465314</v>
      </c>
      <c r="D316" s="105">
        <v>123535.76999999996</v>
      </c>
      <c r="E316" s="105">
        <v>0</v>
      </c>
      <c r="F316" s="105">
        <v>516855.66600000043</v>
      </c>
      <c r="G316" s="105">
        <v>0</v>
      </c>
      <c r="H316" s="105">
        <v>777.32784465274779</v>
      </c>
      <c r="I316" s="105">
        <v>3723.8074999999999</v>
      </c>
      <c r="K316" s="47"/>
      <c r="L316" s="47"/>
      <c r="M316" s="102"/>
      <c r="N316" s="102"/>
      <c r="O316" s="102"/>
    </row>
    <row r="317" spans="1:15" ht="9" customHeight="1" x14ac:dyDescent="0.25">
      <c r="A317" s="54" t="s">
        <v>18</v>
      </c>
      <c r="B317" s="55"/>
      <c r="C317" s="105">
        <f t="shared" si="20"/>
        <v>72929.934315516934</v>
      </c>
      <c r="D317" s="105">
        <v>58371.112500000017</v>
      </c>
      <c r="E317" s="105">
        <v>0</v>
      </c>
      <c r="F317" s="105">
        <v>0</v>
      </c>
      <c r="G317" s="105">
        <v>0</v>
      </c>
      <c r="H317" s="105">
        <v>8991.7833155169283</v>
      </c>
      <c r="I317" s="105">
        <v>5567.0384999999997</v>
      </c>
      <c r="K317" s="47"/>
      <c r="L317" s="47"/>
      <c r="M317" s="102"/>
      <c r="N317" s="102"/>
      <c r="O317" s="102"/>
    </row>
    <row r="318" spans="1:15" ht="9" customHeight="1" x14ac:dyDescent="0.25">
      <c r="A318" s="54" t="s">
        <v>19</v>
      </c>
      <c r="B318" s="55"/>
      <c r="C318" s="105">
        <f t="shared" si="20"/>
        <v>260420.2671929964</v>
      </c>
      <c r="D318" s="105">
        <v>238931.82249999995</v>
      </c>
      <c r="E318" s="105">
        <v>0</v>
      </c>
      <c r="F318" s="105">
        <v>0</v>
      </c>
      <c r="G318" s="105">
        <v>0</v>
      </c>
      <c r="H318" s="105">
        <v>18054.862692996438</v>
      </c>
      <c r="I318" s="105">
        <v>3433.5819999999994</v>
      </c>
      <c r="K318" s="47"/>
      <c r="L318" s="47"/>
      <c r="M318" s="102"/>
      <c r="N318" s="102"/>
      <c r="O318" s="102"/>
    </row>
    <row r="319" spans="1:15" ht="9" customHeight="1" x14ac:dyDescent="0.25">
      <c r="A319" s="54" t="s">
        <v>20</v>
      </c>
      <c r="B319" s="55"/>
      <c r="C319" s="105">
        <f t="shared" si="20"/>
        <v>591272.74524460454</v>
      </c>
      <c r="D319" s="105">
        <v>395590.81249999959</v>
      </c>
      <c r="E319" s="105">
        <v>0</v>
      </c>
      <c r="F319" s="105">
        <v>60472.957000000017</v>
      </c>
      <c r="G319" s="105">
        <v>0</v>
      </c>
      <c r="H319" s="105">
        <v>119345.718244605</v>
      </c>
      <c r="I319" s="105">
        <v>15863.257500000002</v>
      </c>
      <c r="K319" s="47"/>
      <c r="L319" s="47"/>
      <c r="M319" s="102"/>
      <c r="N319" s="102"/>
      <c r="O319" s="102"/>
    </row>
    <row r="320" spans="1:15" ht="9" customHeight="1" x14ac:dyDescent="0.25">
      <c r="A320" s="54" t="s">
        <v>21</v>
      </c>
      <c r="B320" s="55"/>
      <c r="C320" s="105">
        <f t="shared" si="20"/>
        <v>683303.25286956283</v>
      </c>
      <c r="D320" s="105">
        <v>667806.53</v>
      </c>
      <c r="E320" s="105">
        <v>0</v>
      </c>
      <c r="F320" s="105">
        <v>0</v>
      </c>
      <c r="G320" s="105">
        <v>0</v>
      </c>
      <c r="H320" s="105">
        <v>6587.3634445627804</v>
      </c>
      <c r="I320" s="105">
        <v>8909.3594250000024</v>
      </c>
      <c r="K320" s="47"/>
      <c r="L320" s="47"/>
      <c r="M320" s="102"/>
      <c r="N320" s="102"/>
      <c r="O320" s="102"/>
    </row>
    <row r="321" spans="1:22" ht="9" customHeight="1" x14ac:dyDescent="0.25">
      <c r="A321" s="54" t="s">
        <v>22</v>
      </c>
      <c r="B321" s="55"/>
      <c r="C321" s="105">
        <f t="shared" si="20"/>
        <v>869536.03086134919</v>
      </c>
      <c r="D321" s="105">
        <v>2576.9899999999998</v>
      </c>
      <c r="E321" s="105">
        <v>780133.02630002005</v>
      </c>
      <c r="F321" s="105">
        <v>0</v>
      </c>
      <c r="G321" s="105">
        <v>0</v>
      </c>
      <c r="H321" s="105">
        <v>60800.713061329268</v>
      </c>
      <c r="I321" s="105">
        <v>26025.301499999994</v>
      </c>
      <c r="K321" s="47"/>
      <c r="L321" s="47"/>
      <c r="M321" s="102"/>
      <c r="N321" s="102"/>
      <c r="O321" s="102"/>
    </row>
    <row r="322" spans="1:22" ht="9" customHeight="1" x14ac:dyDescent="0.25">
      <c r="A322" s="54" t="s">
        <v>23</v>
      </c>
      <c r="B322" s="55"/>
      <c r="C322" s="105">
        <f t="shared" si="20"/>
        <v>521753.46477892046</v>
      </c>
      <c r="D322" s="105">
        <v>0</v>
      </c>
      <c r="E322" s="105">
        <v>464928.56880002504</v>
      </c>
      <c r="F322" s="105">
        <v>0</v>
      </c>
      <c r="G322" s="105">
        <v>0</v>
      </c>
      <c r="H322" s="105">
        <v>19755.938978895501</v>
      </c>
      <c r="I322" s="105">
        <v>37068.956999999915</v>
      </c>
      <c r="K322" s="47"/>
      <c r="L322" s="47"/>
      <c r="M322" s="102"/>
      <c r="N322" s="102"/>
      <c r="O322" s="102"/>
    </row>
    <row r="323" spans="1:22" ht="9" customHeight="1" x14ac:dyDescent="0.25">
      <c r="A323" s="54" t="s">
        <v>44</v>
      </c>
      <c r="B323" s="55"/>
      <c r="C323" s="105">
        <f t="shared" si="20"/>
        <v>3500566.8160854941</v>
      </c>
      <c r="D323" s="105">
        <v>3132951.0550000169</v>
      </c>
      <c r="E323" s="105">
        <v>0</v>
      </c>
      <c r="F323" s="105">
        <v>0</v>
      </c>
      <c r="G323" s="105">
        <v>0</v>
      </c>
      <c r="H323" s="105">
        <v>122756.90588547644</v>
      </c>
      <c r="I323" s="105">
        <v>244858.85520000072</v>
      </c>
      <c r="K323" s="47"/>
      <c r="L323" s="47"/>
      <c r="M323" s="102"/>
      <c r="N323" s="102"/>
      <c r="O323" s="102"/>
    </row>
    <row r="324" spans="1:22" ht="9" customHeight="1" x14ac:dyDescent="0.25">
      <c r="A324" s="54" t="s">
        <v>25</v>
      </c>
      <c r="B324" s="55"/>
      <c r="C324" s="105">
        <f t="shared" si="20"/>
        <v>191950.57502414414</v>
      </c>
      <c r="D324" s="105">
        <v>98061.367499999978</v>
      </c>
      <c r="E324" s="105">
        <v>299.625</v>
      </c>
      <c r="F324" s="105">
        <v>0</v>
      </c>
      <c r="G324" s="105">
        <v>63492.237499999697</v>
      </c>
      <c r="H324" s="105">
        <v>28372.941024144435</v>
      </c>
      <c r="I324" s="105">
        <v>1724.4040000000002</v>
      </c>
      <c r="K324" s="47"/>
      <c r="L324" s="47"/>
      <c r="M324" s="102"/>
      <c r="N324" s="102"/>
      <c r="O324" s="102"/>
    </row>
    <row r="325" spans="1:22" ht="9" customHeight="1" x14ac:dyDescent="0.25">
      <c r="A325" s="54" t="s">
        <v>26</v>
      </c>
      <c r="B325" s="55"/>
      <c r="C325" s="105">
        <f t="shared" si="20"/>
        <v>48054.428698369338</v>
      </c>
      <c r="D325" s="105">
        <v>0</v>
      </c>
      <c r="E325" s="105">
        <v>0</v>
      </c>
      <c r="F325" s="105">
        <v>47572.771000000008</v>
      </c>
      <c r="G325" s="105">
        <v>0</v>
      </c>
      <c r="H325" s="105">
        <v>125.33769836932808</v>
      </c>
      <c r="I325" s="105">
        <v>356.32</v>
      </c>
      <c r="K325" s="47"/>
      <c r="L325" s="47"/>
      <c r="M325" s="102"/>
      <c r="N325" s="102"/>
      <c r="O325" s="102"/>
    </row>
    <row r="326" spans="1:22" ht="9" customHeight="1" x14ac:dyDescent="0.25">
      <c r="A326" s="54" t="s">
        <v>27</v>
      </c>
      <c r="B326" s="55"/>
      <c r="C326" s="105">
        <f t="shared" si="20"/>
        <v>140137.90300000022</v>
      </c>
      <c r="D326" s="105">
        <v>0</v>
      </c>
      <c r="E326" s="105">
        <v>0</v>
      </c>
      <c r="F326" s="105">
        <v>140137.90300000022</v>
      </c>
      <c r="G326" s="105">
        <v>0</v>
      </c>
      <c r="H326" s="105">
        <v>0</v>
      </c>
      <c r="I326" s="105">
        <v>0</v>
      </c>
      <c r="K326" s="47"/>
      <c r="L326" s="47"/>
      <c r="M326" s="102"/>
      <c r="N326" s="102"/>
      <c r="O326" s="102"/>
    </row>
    <row r="327" spans="1:22" ht="9" customHeight="1" x14ac:dyDescent="0.25">
      <c r="A327" s="54" t="s">
        <v>28</v>
      </c>
      <c r="B327" s="55"/>
      <c r="C327" s="105">
        <f t="shared" si="20"/>
        <v>172161.49200473688</v>
      </c>
      <c r="D327" s="105">
        <v>159057.50249999986</v>
      </c>
      <c r="E327" s="105">
        <v>0</v>
      </c>
      <c r="F327" s="105">
        <v>0</v>
      </c>
      <c r="G327" s="105">
        <v>0</v>
      </c>
      <c r="H327" s="105">
        <v>9751.7905047370423</v>
      </c>
      <c r="I327" s="105">
        <v>3352.1990000000001</v>
      </c>
      <c r="K327" s="47"/>
      <c r="L327" s="47"/>
      <c r="M327" s="102"/>
      <c r="N327" s="102"/>
      <c r="O327" s="102"/>
    </row>
    <row r="328" spans="1:22" ht="9" customHeight="1" x14ac:dyDescent="0.25">
      <c r="A328" s="54" t="s">
        <v>29</v>
      </c>
      <c r="B328" s="55"/>
      <c r="C328" s="105">
        <f t="shared" si="20"/>
        <v>561301.45789032115</v>
      </c>
      <c r="D328" s="105">
        <v>342.91250000000002</v>
      </c>
      <c r="E328" s="105">
        <v>548148.49129997299</v>
      </c>
      <c r="F328" s="105">
        <v>0</v>
      </c>
      <c r="G328" s="105">
        <v>0</v>
      </c>
      <c r="H328" s="105">
        <v>12087.064090348216</v>
      </c>
      <c r="I328" s="105">
        <v>722.99000000000012</v>
      </c>
      <c r="K328" s="47"/>
      <c r="L328" s="47"/>
      <c r="M328" s="102"/>
      <c r="N328" s="102"/>
      <c r="O328" s="102"/>
    </row>
    <row r="329" spans="1:22" ht="9" customHeight="1" x14ac:dyDescent="0.25">
      <c r="A329" s="54" t="s">
        <v>30</v>
      </c>
      <c r="B329" s="55"/>
      <c r="C329" s="105">
        <f t="shared" si="20"/>
        <v>621750.53450000077</v>
      </c>
      <c r="D329" s="105">
        <v>0</v>
      </c>
      <c r="E329" s="105">
        <v>0</v>
      </c>
      <c r="F329" s="105">
        <v>621690.53450000077</v>
      </c>
      <c r="G329" s="105">
        <v>0</v>
      </c>
      <c r="H329" s="105">
        <v>60</v>
      </c>
      <c r="I329" s="105">
        <v>0</v>
      </c>
      <c r="K329" s="47"/>
      <c r="L329" s="47"/>
      <c r="M329" s="102"/>
      <c r="N329" s="102"/>
      <c r="O329" s="102"/>
    </row>
    <row r="330" spans="1:22" ht="9" customHeight="1" x14ac:dyDescent="0.25">
      <c r="A330" s="54" t="s">
        <v>31</v>
      </c>
      <c r="B330" s="55"/>
      <c r="C330" s="105">
        <f t="shared" si="20"/>
        <v>306622.42531766777</v>
      </c>
      <c r="D330" s="105">
        <v>36606.512500000004</v>
      </c>
      <c r="E330" s="105">
        <v>38735.547500000008</v>
      </c>
      <c r="F330" s="105">
        <v>0</v>
      </c>
      <c r="G330" s="105">
        <v>188080.52000000299</v>
      </c>
      <c r="H330" s="105">
        <v>42463.162817664816</v>
      </c>
      <c r="I330" s="105">
        <v>736.6825</v>
      </c>
      <c r="K330" s="47"/>
      <c r="L330" s="47"/>
      <c r="M330" s="102"/>
      <c r="N330" s="102"/>
      <c r="O330" s="102"/>
    </row>
    <row r="331" spans="1:22" ht="9" customHeight="1" x14ac:dyDescent="0.25">
      <c r="A331" s="54" t="s">
        <v>32</v>
      </c>
      <c r="B331" s="55"/>
      <c r="C331" s="105">
        <f t="shared" si="20"/>
        <v>169833.01699999999</v>
      </c>
      <c r="D331" s="105">
        <v>0</v>
      </c>
      <c r="E331" s="105">
        <v>0</v>
      </c>
      <c r="F331" s="105">
        <v>169833.01699999999</v>
      </c>
      <c r="G331" s="105">
        <v>0</v>
      </c>
      <c r="H331" s="105">
        <v>0</v>
      </c>
      <c r="I331" s="105">
        <v>0</v>
      </c>
      <c r="K331" s="47"/>
      <c r="L331" s="47"/>
      <c r="M331" s="102"/>
      <c r="N331" s="102"/>
      <c r="O331" s="102"/>
    </row>
    <row r="332" spans="1:22" ht="9" customHeight="1" x14ac:dyDescent="0.25">
      <c r="A332" s="54" t="s">
        <v>33</v>
      </c>
      <c r="B332" s="55"/>
      <c r="C332" s="105">
        <f t="shared" si="20"/>
        <v>76028.621123881574</v>
      </c>
      <c r="D332" s="105">
        <v>0</v>
      </c>
      <c r="E332" s="105">
        <v>69519.650000000402</v>
      </c>
      <c r="F332" s="105">
        <v>0</v>
      </c>
      <c r="G332" s="105">
        <v>0</v>
      </c>
      <c r="H332" s="105">
        <v>4993.3961238811808</v>
      </c>
      <c r="I332" s="105">
        <v>1515.5749999999998</v>
      </c>
      <c r="K332" s="47"/>
      <c r="L332" s="47"/>
      <c r="M332" s="102"/>
      <c r="N332" s="102"/>
      <c r="O332" s="102"/>
      <c r="R332" s="82"/>
      <c r="S332" s="82"/>
      <c r="T332" s="82"/>
      <c r="U332" s="82"/>
      <c r="V332" s="82"/>
    </row>
    <row r="333" spans="1:22" ht="9" customHeight="1" x14ac:dyDescent="0.25">
      <c r="A333" s="54" t="s">
        <v>34</v>
      </c>
      <c r="B333" s="55"/>
      <c r="C333" s="105">
        <f t="shared" si="20"/>
        <v>170668.59588970392</v>
      </c>
      <c r="D333" s="105">
        <v>133855.33500000002</v>
      </c>
      <c r="E333" s="105">
        <v>0</v>
      </c>
      <c r="F333" s="105">
        <v>0</v>
      </c>
      <c r="G333" s="105">
        <v>0</v>
      </c>
      <c r="H333" s="105">
        <v>32046.076889703905</v>
      </c>
      <c r="I333" s="105">
        <v>4767.1839999999993</v>
      </c>
      <c r="K333" s="47"/>
      <c r="L333" s="47"/>
      <c r="M333" s="102"/>
      <c r="N333" s="102"/>
      <c r="O333" s="102"/>
      <c r="R333" s="82"/>
      <c r="S333" s="82"/>
      <c r="T333" s="82"/>
      <c r="U333" s="82"/>
      <c r="V333" s="82"/>
    </row>
    <row r="334" spans="1:22" ht="3" customHeight="1" x14ac:dyDescent="0.25">
      <c r="A334" s="68"/>
      <c r="B334" s="69"/>
      <c r="C334" s="75"/>
      <c r="D334" s="76"/>
      <c r="E334" s="77"/>
      <c r="F334" s="77"/>
      <c r="G334" s="77"/>
      <c r="H334" s="78"/>
      <c r="I334" s="106">
        <v>0</v>
      </c>
      <c r="J334" s="22"/>
      <c r="K334" s="47"/>
      <c r="L334" s="102"/>
      <c r="M334" s="102"/>
      <c r="N334" s="102"/>
      <c r="Q334" s="82"/>
      <c r="R334" s="82"/>
      <c r="S334" s="82"/>
      <c r="T334" s="82"/>
      <c r="U334" s="82"/>
      <c r="V334" s="82"/>
    </row>
    <row r="335" spans="1:22" ht="9.75" customHeight="1" x14ac:dyDescent="0.25">
      <c r="A335" s="20"/>
      <c r="B335" s="20"/>
      <c r="C335" s="21"/>
      <c r="D335" s="22"/>
      <c r="E335" s="22"/>
      <c r="F335" s="31"/>
      <c r="G335" s="22"/>
      <c r="H335" s="22"/>
      <c r="I335" s="23" t="s">
        <v>35</v>
      </c>
      <c r="J335" s="22"/>
      <c r="K335" s="22"/>
    </row>
    <row r="336" spans="1:22" ht="4.5" customHeight="1" x14ac:dyDescent="0.25"/>
    <row r="337" spans="1:12" ht="12" customHeight="1" x14ac:dyDescent="0.25">
      <c r="A337" s="121" t="s">
        <v>53</v>
      </c>
      <c r="B337" s="121"/>
      <c r="C337" s="121"/>
      <c r="D337" s="121"/>
      <c r="E337" s="121"/>
      <c r="F337" s="121"/>
      <c r="G337" s="121"/>
      <c r="H337" s="121"/>
      <c r="I337" s="121"/>
      <c r="J337" s="2"/>
      <c r="K337" s="2"/>
    </row>
    <row r="338" spans="1:12" ht="7.5" customHeight="1" x14ac:dyDescent="0.25">
      <c r="A338" s="72" t="s">
        <v>38</v>
      </c>
      <c r="B338" s="72"/>
      <c r="C338" s="72"/>
      <c r="D338" s="72"/>
      <c r="E338" s="72"/>
      <c r="F338" s="72"/>
      <c r="G338" s="72"/>
      <c r="H338" s="72"/>
      <c r="I338" s="72"/>
      <c r="J338" s="5"/>
      <c r="K338" s="5"/>
    </row>
    <row r="339" spans="1:12" ht="10.5" customHeight="1" x14ac:dyDescent="0.25">
      <c r="A339" s="79"/>
      <c r="B339" s="80"/>
      <c r="C339" s="81"/>
      <c r="D339" s="81"/>
      <c r="E339" s="81"/>
      <c r="F339" s="81"/>
      <c r="G339" s="81"/>
      <c r="H339" s="81"/>
      <c r="I339" s="65" t="s">
        <v>45</v>
      </c>
      <c r="J339" s="81"/>
      <c r="K339" s="81"/>
    </row>
    <row r="340" spans="1:12" ht="35.25" customHeight="1" x14ac:dyDescent="0.25">
      <c r="A340" s="117" t="s">
        <v>2</v>
      </c>
      <c r="B340" s="118"/>
      <c r="C340" s="51" t="s">
        <v>3</v>
      </c>
      <c r="D340" s="52" t="s">
        <v>4</v>
      </c>
      <c r="E340" s="52" t="s">
        <v>5</v>
      </c>
      <c r="F340" s="52" t="s">
        <v>36</v>
      </c>
      <c r="G340" s="52" t="s">
        <v>7</v>
      </c>
      <c r="H340" s="52" t="s">
        <v>8</v>
      </c>
      <c r="I340" s="52" t="s">
        <v>9</v>
      </c>
      <c r="J340" s="27"/>
      <c r="K340" s="27"/>
    </row>
    <row r="341" spans="1:12" s="29" customFormat="1" ht="14.25" customHeight="1" x14ac:dyDescent="0.25">
      <c r="A341" s="119" t="s">
        <v>52</v>
      </c>
      <c r="B341" s="120"/>
      <c r="C341" s="107">
        <f>SUM(C342:C365)</f>
        <v>12109625.108653888</v>
      </c>
      <c r="D341" s="107">
        <f>SUM(D342:D365)</f>
        <v>5599975.9299999978</v>
      </c>
      <c r="E341" s="107">
        <f t="shared" ref="E341:I341" si="21">SUM(E342:E365)</f>
        <v>2516956.5425000144</v>
      </c>
      <c r="F341" s="107">
        <f t="shared" si="21"/>
        <v>2404168.6149999988</v>
      </c>
      <c r="G341" s="107">
        <f t="shared" si="21"/>
        <v>318106.89000000234</v>
      </c>
      <c r="H341" s="107">
        <f t="shared" si="21"/>
        <v>717101.35051987215</v>
      </c>
      <c r="I341" s="107">
        <f t="shared" si="21"/>
        <v>553315.78063400125</v>
      </c>
    </row>
    <row r="342" spans="1:12" ht="11.25" customHeight="1" x14ac:dyDescent="0.25">
      <c r="A342" s="54" t="s">
        <v>10</v>
      </c>
      <c r="B342" s="55"/>
      <c r="C342" s="105">
        <f>SUM(D342:I342)</f>
        <v>92264.006801431737</v>
      </c>
      <c r="D342" s="105">
        <v>0</v>
      </c>
      <c r="E342" s="105">
        <v>85738.719999999099</v>
      </c>
      <c r="F342" s="105">
        <v>0</v>
      </c>
      <c r="G342" s="105">
        <v>2428.5349999999999</v>
      </c>
      <c r="H342" s="105">
        <v>3193.4958014326407</v>
      </c>
      <c r="I342" s="105">
        <v>903.25599999999974</v>
      </c>
      <c r="J342" s="47"/>
      <c r="K342" s="47"/>
      <c r="L342" s="74"/>
    </row>
    <row r="343" spans="1:12" ht="9" customHeight="1" x14ac:dyDescent="0.25">
      <c r="A343" s="54" t="s">
        <v>12</v>
      </c>
      <c r="B343" s="55"/>
      <c r="C343" s="105">
        <f>SUM(D343:I343)</f>
        <v>533672.93143855094</v>
      </c>
      <c r="D343" s="105">
        <v>261088.25749999951</v>
      </c>
      <c r="E343" s="105">
        <v>186212.547499999</v>
      </c>
      <c r="F343" s="105">
        <v>0</v>
      </c>
      <c r="G343" s="105">
        <v>0</v>
      </c>
      <c r="H343" s="105">
        <v>8730.9684385523815</v>
      </c>
      <c r="I343" s="105">
        <v>77641.15800000001</v>
      </c>
      <c r="J343" s="47"/>
      <c r="K343" s="47"/>
      <c r="L343" s="74"/>
    </row>
    <row r="344" spans="1:12" ht="9" customHeight="1" x14ac:dyDescent="0.25">
      <c r="A344" s="54" t="s">
        <v>13</v>
      </c>
      <c r="B344" s="55"/>
      <c r="C344" s="105">
        <f t="shared" ref="C344:C365" si="22">SUM(D344:I344)</f>
        <v>311555.77297963895</v>
      </c>
      <c r="D344" s="105">
        <v>172388.96750000009</v>
      </c>
      <c r="E344" s="105">
        <v>0</v>
      </c>
      <c r="F344" s="105">
        <v>125428.06000000038</v>
      </c>
      <c r="G344" s="105">
        <v>0</v>
      </c>
      <c r="H344" s="105">
        <v>12304.97847963851</v>
      </c>
      <c r="I344" s="105">
        <v>1433.7670000000003</v>
      </c>
      <c r="J344" s="31"/>
      <c r="K344" s="31"/>
      <c r="L344" s="74"/>
    </row>
    <row r="345" spans="1:12" ht="9" customHeight="1" x14ac:dyDescent="0.25">
      <c r="A345" s="54" t="s">
        <v>14</v>
      </c>
      <c r="B345" s="55"/>
      <c r="C345" s="105">
        <f t="shared" si="22"/>
        <v>772494.94265481096</v>
      </c>
      <c r="D345" s="105">
        <v>915.8649999999999</v>
      </c>
      <c r="E345" s="105">
        <v>0</v>
      </c>
      <c r="F345" s="105">
        <v>757188.703999997</v>
      </c>
      <c r="G345" s="105">
        <v>0</v>
      </c>
      <c r="H345" s="105">
        <v>6518.2206548139156</v>
      </c>
      <c r="I345" s="105">
        <v>7872.153000000003</v>
      </c>
      <c r="J345" s="31"/>
      <c r="K345" s="31"/>
      <c r="L345" s="74"/>
    </row>
    <row r="346" spans="1:12" ht="9" customHeight="1" x14ac:dyDescent="0.25">
      <c r="A346" s="54" t="s">
        <v>15</v>
      </c>
      <c r="B346" s="55"/>
      <c r="C346" s="105">
        <f t="shared" si="22"/>
        <v>306623.95461091312</v>
      </c>
      <c r="D346" s="105">
        <v>280837.37499999994</v>
      </c>
      <c r="E346" s="105">
        <v>0</v>
      </c>
      <c r="F346" s="105">
        <v>11679.03</v>
      </c>
      <c r="G346" s="105">
        <v>0</v>
      </c>
      <c r="H346" s="105">
        <v>7402.3430341631656</v>
      </c>
      <c r="I346" s="105">
        <v>6705.2065767499962</v>
      </c>
      <c r="J346" s="31"/>
      <c r="K346" s="31"/>
      <c r="L346" s="74"/>
    </row>
    <row r="347" spans="1:12" ht="9" customHeight="1" x14ac:dyDescent="0.25">
      <c r="A347" s="54" t="s">
        <v>16</v>
      </c>
      <c r="B347" s="55"/>
      <c r="C347" s="105">
        <f t="shared" si="22"/>
        <v>484081.17799921002</v>
      </c>
      <c r="D347" s="105">
        <v>0</v>
      </c>
      <c r="E347" s="105">
        <v>445835.62749999901</v>
      </c>
      <c r="F347" s="105">
        <v>0</v>
      </c>
      <c r="G347" s="105">
        <v>0</v>
      </c>
      <c r="H347" s="105">
        <v>21937.197999211014</v>
      </c>
      <c r="I347" s="105">
        <v>16308.352500000001</v>
      </c>
      <c r="J347" s="31"/>
      <c r="K347" s="31"/>
      <c r="L347" s="74"/>
    </row>
    <row r="348" spans="1:12" ht="9" customHeight="1" x14ac:dyDescent="0.25">
      <c r="A348" s="54" t="s">
        <v>17</v>
      </c>
      <c r="B348" s="55"/>
      <c r="C348" s="105">
        <f t="shared" si="22"/>
        <v>665414.15930315282</v>
      </c>
      <c r="D348" s="105">
        <v>128926.0849999999</v>
      </c>
      <c r="E348" s="105">
        <v>0</v>
      </c>
      <c r="F348" s="105">
        <v>525120.1920000012</v>
      </c>
      <c r="G348" s="105">
        <v>0</v>
      </c>
      <c r="H348" s="105">
        <v>9273.5183031516499</v>
      </c>
      <c r="I348" s="105">
        <v>2094.364</v>
      </c>
      <c r="J348" s="31"/>
      <c r="K348" s="31"/>
      <c r="L348" s="74"/>
    </row>
    <row r="349" spans="1:12" ht="9" customHeight="1" x14ac:dyDescent="0.25">
      <c r="A349" s="54" t="s">
        <v>18</v>
      </c>
      <c r="B349" s="55"/>
      <c r="C349" s="105">
        <f t="shared" si="22"/>
        <v>73977.997209244175</v>
      </c>
      <c r="D349" s="105">
        <v>60673.374999999971</v>
      </c>
      <c r="E349" s="105">
        <v>0</v>
      </c>
      <c r="F349" s="105">
        <v>0</v>
      </c>
      <c r="G349" s="105">
        <v>0</v>
      </c>
      <c r="H349" s="105">
        <v>7037.9302092442103</v>
      </c>
      <c r="I349" s="105">
        <v>6266.6920000000009</v>
      </c>
      <c r="J349" s="31"/>
      <c r="K349" s="31"/>
      <c r="L349" s="74"/>
    </row>
    <row r="350" spans="1:12" ht="9" customHeight="1" x14ac:dyDescent="0.25">
      <c r="A350" s="54" t="s">
        <v>19</v>
      </c>
      <c r="B350" s="55"/>
      <c r="C350" s="105">
        <f t="shared" si="22"/>
        <v>260363.35368813426</v>
      </c>
      <c r="D350" s="105">
        <v>233311.08500000014</v>
      </c>
      <c r="E350" s="105">
        <v>0</v>
      </c>
      <c r="F350" s="105">
        <v>0</v>
      </c>
      <c r="G350" s="105">
        <v>0</v>
      </c>
      <c r="H350" s="105">
        <v>20842.064438134101</v>
      </c>
      <c r="I350" s="105">
        <v>6210.2042499999989</v>
      </c>
      <c r="J350" s="31"/>
      <c r="K350" s="31"/>
      <c r="L350" s="74"/>
    </row>
    <row r="351" spans="1:12" ht="9" customHeight="1" x14ac:dyDescent="0.25">
      <c r="A351" s="54" t="s">
        <v>20</v>
      </c>
      <c r="B351" s="55"/>
      <c r="C351" s="105">
        <f t="shared" si="22"/>
        <v>627827.23506412446</v>
      </c>
      <c r="D351" s="105">
        <v>346958.26499999943</v>
      </c>
      <c r="E351" s="105">
        <v>0</v>
      </c>
      <c r="F351" s="105">
        <v>64792.435999999987</v>
      </c>
      <c r="G351" s="105">
        <v>0</v>
      </c>
      <c r="H351" s="105">
        <v>213312.99856412504</v>
      </c>
      <c r="I351" s="105">
        <v>2763.5355000000004</v>
      </c>
      <c r="J351" s="31"/>
      <c r="K351" s="31"/>
      <c r="L351" s="74"/>
    </row>
    <row r="352" spans="1:12" ht="9" customHeight="1" x14ac:dyDescent="0.25">
      <c r="A352" s="54" t="s">
        <v>21</v>
      </c>
      <c r="B352" s="55"/>
      <c r="C352" s="105">
        <f t="shared" si="22"/>
        <v>727831.83026134491</v>
      </c>
      <c r="D352" s="105">
        <v>699404.27750000113</v>
      </c>
      <c r="E352" s="105">
        <v>0</v>
      </c>
      <c r="F352" s="105">
        <v>0</v>
      </c>
      <c r="G352" s="105">
        <v>0</v>
      </c>
      <c r="H352" s="105">
        <v>7964.7964113437347</v>
      </c>
      <c r="I352" s="105">
        <v>20462.756350000003</v>
      </c>
      <c r="J352" s="31"/>
      <c r="K352" s="31"/>
      <c r="L352" s="74"/>
    </row>
    <row r="353" spans="1:24" ht="9" customHeight="1" x14ac:dyDescent="0.25">
      <c r="A353" s="54" t="s">
        <v>22</v>
      </c>
      <c r="B353" s="55"/>
      <c r="C353" s="105">
        <f t="shared" si="22"/>
        <v>811554.62607190746</v>
      </c>
      <c r="D353" s="105">
        <v>2191.5700000000002</v>
      </c>
      <c r="E353" s="105">
        <v>705823.068000003</v>
      </c>
      <c r="F353" s="105">
        <v>0</v>
      </c>
      <c r="G353" s="105">
        <v>0</v>
      </c>
      <c r="H353" s="105">
        <v>69515.865571904607</v>
      </c>
      <c r="I353" s="105">
        <v>34024.12249999999</v>
      </c>
      <c r="J353" s="31"/>
      <c r="K353" s="31"/>
      <c r="L353" s="74"/>
    </row>
    <row r="354" spans="1:24" ht="9" customHeight="1" x14ac:dyDescent="0.25">
      <c r="A354" s="54" t="s">
        <v>23</v>
      </c>
      <c r="B354" s="55"/>
      <c r="C354" s="105">
        <f t="shared" si="22"/>
        <v>510262.97075871052</v>
      </c>
      <c r="D354" s="105">
        <v>0</v>
      </c>
      <c r="E354" s="105">
        <v>443040.880000017</v>
      </c>
      <c r="F354" s="105">
        <v>0</v>
      </c>
      <c r="G354" s="105">
        <v>0</v>
      </c>
      <c r="H354" s="105">
        <v>20794.514658693406</v>
      </c>
      <c r="I354" s="105">
        <v>46427.576100000129</v>
      </c>
      <c r="J354" s="31"/>
      <c r="K354" s="31"/>
      <c r="L354" s="74"/>
    </row>
    <row r="355" spans="1:24" ht="9" customHeight="1" x14ac:dyDescent="0.25">
      <c r="A355" s="54" t="s">
        <v>44</v>
      </c>
      <c r="B355" s="55"/>
      <c r="C355" s="105">
        <f t="shared" si="22"/>
        <v>3383709.1862395783</v>
      </c>
      <c r="D355" s="105">
        <v>2933213.5499999877</v>
      </c>
      <c r="E355" s="105">
        <v>0</v>
      </c>
      <c r="F355" s="105">
        <v>0</v>
      </c>
      <c r="G355" s="105">
        <v>0</v>
      </c>
      <c r="H355" s="105">
        <v>142713.79888233976</v>
      </c>
      <c r="I355" s="105">
        <v>307781.83735725115</v>
      </c>
      <c r="J355" s="31"/>
      <c r="K355" s="31"/>
      <c r="L355" s="74"/>
    </row>
    <row r="356" spans="1:24" ht="9" customHeight="1" x14ac:dyDescent="0.25">
      <c r="A356" s="54" t="s">
        <v>25</v>
      </c>
      <c r="B356" s="55"/>
      <c r="C356" s="105">
        <f t="shared" si="22"/>
        <v>240570.94229344712</v>
      </c>
      <c r="D356" s="105">
        <v>117385.04500001225</v>
      </c>
      <c r="E356" s="105">
        <v>2395.3649999999998</v>
      </c>
      <c r="F356" s="105">
        <v>0</v>
      </c>
      <c r="G356" s="105">
        <v>75767.427499999409</v>
      </c>
      <c r="H356" s="105">
        <v>45023.104793435465</v>
      </c>
      <c r="I356" s="105">
        <v>0</v>
      </c>
      <c r="L356" s="74"/>
    </row>
    <row r="357" spans="1:24" ht="9" customHeight="1" x14ac:dyDescent="0.25">
      <c r="A357" s="54" t="s">
        <v>26</v>
      </c>
      <c r="B357" s="55"/>
      <c r="C357" s="105">
        <f t="shared" si="22"/>
        <v>48178.031666879178</v>
      </c>
      <c r="D357" s="105">
        <v>0</v>
      </c>
      <c r="E357" s="105">
        <v>0</v>
      </c>
      <c r="F357" s="105">
        <v>48041.785000000011</v>
      </c>
      <c r="G357" s="105">
        <v>0</v>
      </c>
      <c r="H357" s="105">
        <v>136.24666687916618</v>
      </c>
      <c r="I357" s="105">
        <v>0</v>
      </c>
      <c r="L357" s="74"/>
    </row>
    <row r="358" spans="1:24" ht="9" customHeight="1" x14ac:dyDescent="0.25">
      <c r="A358" s="54" t="s">
        <v>27</v>
      </c>
      <c r="B358" s="55"/>
      <c r="C358" s="105">
        <f t="shared" si="22"/>
        <v>117815.62499999997</v>
      </c>
      <c r="D358" s="105">
        <v>29.77</v>
      </c>
      <c r="E358" s="105">
        <v>0</v>
      </c>
      <c r="F358" s="105">
        <v>117785.85499999997</v>
      </c>
      <c r="G358" s="105">
        <v>0</v>
      </c>
      <c r="H358" s="105">
        <v>0</v>
      </c>
      <c r="I358" s="105">
        <v>0</v>
      </c>
      <c r="L358" s="74"/>
    </row>
    <row r="359" spans="1:24" ht="9" customHeight="1" x14ac:dyDescent="0.25">
      <c r="A359" s="54" t="s">
        <v>28</v>
      </c>
      <c r="B359" s="55"/>
      <c r="C359" s="105">
        <f t="shared" si="22"/>
        <v>206034.43385238244</v>
      </c>
      <c r="D359" s="105">
        <v>194567.59000000014</v>
      </c>
      <c r="E359" s="105">
        <v>0</v>
      </c>
      <c r="F359" s="105">
        <v>0</v>
      </c>
      <c r="G359" s="105">
        <v>0</v>
      </c>
      <c r="H359" s="105">
        <v>8961.5078523822995</v>
      </c>
      <c r="I359" s="105">
        <v>2505.3360000000002</v>
      </c>
      <c r="J359" s="31"/>
      <c r="K359" s="31"/>
      <c r="L359" s="74"/>
    </row>
    <row r="360" spans="1:24" ht="9" customHeight="1" x14ac:dyDescent="0.25">
      <c r="A360" s="54" t="s">
        <v>29</v>
      </c>
      <c r="B360" s="55"/>
      <c r="C360" s="105">
        <f t="shared" si="22"/>
        <v>576636.96102407388</v>
      </c>
      <c r="D360" s="105">
        <v>0</v>
      </c>
      <c r="E360" s="105">
        <v>560038.34199999785</v>
      </c>
      <c r="F360" s="105">
        <v>0</v>
      </c>
      <c r="G360" s="105">
        <v>0</v>
      </c>
      <c r="H360" s="105">
        <v>14150.491524076037</v>
      </c>
      <c r="I360" s="105">
        <v>2448.1274999999996</v>
      </c>
      <c r="J360" s="31"/>
      <c r="K360" s="31"/>
      <c r="L360" s="74"/>
    </row>
    <row r="361" spans="1:24" ht="9" customHeight="1" x14ac:dyDescent="0.25">
      <c r="A361" s="54" t="s">
        <v>30</v>
      </c>
      <c r="B361" s="55"/>
      <c r="C361" s="105">
        <f t="shared" si="22"/>
        <v>612806.04100000043</v>
      </c>
      <c r="D361" s="105">
        <v>66.724999999999994</v>
      </c>
      <c r="E361" s="105">
        <v>0</v>
      </c>
      <c r="F361" s="105">
        <v>612739.31600000046</v>
      </c>
      <c r="G361" s="105">
        <v>0</v>
      </c>
      <c r="H361" s="105">
        <v>0</v>
      </c>
      <c r="I361" s="105">
        <v>0</v>
      </c>
      <c r="L361" s="74"/>
    </row>
    <row r="362" spans="1:24" ht="9" customHeight="1" x14ac:dyDescent="0.25">
      <c r="A362" s="54" t="s">
        <v>31</v>
      </c>
      <c r="B362" s="55"/>
      <c r="C362" s="105">
        <f t="shared" si="22"/>
        <v>351132.19415986899</v>
      </c>
      <c r="D362" s="105">
        <v>38535.224999999991</v>
      </c>
      <c r="E362" s="105">
        <v>15594.85</v>
      </c>
      <c r="F362" s="105">
        <v>0</v>
      </c>
      <c r="G362" s="105">
        <v>239910.9275000029</v>
      </c>
      <c r="H362" s="105">
        <v>55731.926159866067</v>
      </c>
      <c r="I362" s="105">
        <v>1359.2655</v>
      </c>
      <c r="J362" s="31"/>
      <c r="K362" s="31"/>
      <c r="L362" s="74"/>
    </row>
    <row r="363" spans="1:24" ht="9" customHeight="1" x14ac:dyDescent="0.25">
      <c r="A363" s="54" t="s">
        <v>32</v>
      </c>
      <c r="B363" s="55"/>
      <c r="C363" s="105">
        <f t="shared" si="22"/>
        <v>141393.23699999994</v>
      </c>
      <c r="D363" s="105">
        <v>0</v>
      </c>
      <c r="E363" s="105">
        <v>0</v>
      </c>
      <c r="F363" s="105">
        <v>141393.23699999994</v>
      </c>
      <c r="G363" s="105">
        <v>0</v>
      </c>
      <c r="H363" s="105">
        <v>0</v>
      </c>
      <c r="I363" s="105">
        <v>0</v>
      </c>
      <c r="L363" s="74"/>
    </row>
    <row r="364" spans="1:24" ht="9" customHeight="1" x14ac:dyDescent="0.25">
      <c r="A364" s="54" t="s">
        <v>33</v>
      </c>
      <c r="B364" s="55"/>
      <c r="C364" s="105">
        <f t="shared" si="22"/>
        <v>82412.702894406248</v>
      </c>
      <c r="D364" s="105">
        <v>21.25</v>
      </c>
      <c r="E364" s="105">
        <v>72277.142499999391</v>
      </c>
      <c r="F364" s="105">
        <v>0</v>
      </c>
      <c r="G364" s="105">
        <v>0</v>
      </c>
      <c r="H364" s="105">
        <v>9013.702894406857</v>
      </c>
      <c r="I364" s="105">
        <v>1100.6075000000001</v>
      </c>
      <c r="J364" s="31"/>
      <c r="K364" s="31"/>
      <c r="L364" s="74"/>
      <c r="Q364" s="82"/>
      <c r="R364" s="82"/>
      <c r="S364" s="82"/>
      <c r="T364" s="82"/>
      <c r="U364" s="82"/>
      <c r="V364" s="82"/>
    </row>
    <row r="365" spans="1:24" ht="9" customHeight="1" x14ac:dyDescent="0.25">
      <c r="A365" s="54" t="s">
        <v>34</v>
      </c>
      <c r="B365" s="55"/>
      <c r="C365" s="105">
        <f t="shared" si="22"/>
        <v>171010.79468207713</v>
      </c>
      <c r="D365" s="105">
        <v>129461.65249999898</v>
      </c>
      <c r="E365" s="105">
        <v>0</v>
      </c>
      <c r="F365" s="105">
        <v>0</v>
      </c>
      <c r="G365" s="105">
        <v>0</v>
      </c>
      <c r="H365" s="105">
        <v>32541.679182078176</v>
      </c>
      <c r="I365" s="105">
        <v>9007.4630000000016</v>
      </c>
      <c r="J365" s="31"/>
      <c r="K365" s="31"/>
      <c r="L365" s="74"/>
      <c r="Q365" s="82"/>
      <c r="R365" s="82"/>
      <c r="S365" s="82"/>
      <c r="T365" s="82"/>
      <c r="U365" s="82"/>
      <c r="V365" s="82"/>
    </row>
    <row r="366" spans="1:24" ht="3" customHeight="1" x14ac:dyDescent="0.25">
      <c r="A366" s="68"/>
      <c r="B366" s="69"/>
      <c r="C366" s="75"/>
      <c r="D366" s="76"/>
      <c r="E366" s="77"/>
      <c r="F366" s="77"/>
      <c r="G366" s="77"/>
      <c r="H366" s="78"/>
      <c r="I366" s="61">
        <v>0</v>
      </c>
      <c r="J366" s="22"/>
      <c r="K366" s="22"/>
      <c r="Q366" s="82"/>
      <c r="R366" s="82"/>
      <c r="S366" s="82"/>
      <c r="T366" s="82"/>
      <c r="U366" s="82"/>
      <c r="V366" s="82"/>
    </row>
    <row r="367" spans="1:24" ht="19.5" customHeight="1" x14ac:dyDescent="0.25">
      <c r="A367" s="116" t="s">
        <v>46</v>
      </c>
      <c r="B367" s="116"/>
      <c r="C367" s="116"/>
      <c r="D367" s="116"/>
      <c r="E367" s="116"/>
      <c r="F367" s="116"/>
      <c r="G367" s="116"/>
      <c r="H367" s="116"/>
      <c r="I367" s="116"/>
      <c r="J367" s="22"/>
      <c r="K367" s="22"/>
      <c r="Q367" s="82"/>
      <c r="R367" s="82"/>
      <c r="S367" s="82"/>
      <c r="T367" s="82"/>
      <c r="U367" s="82"/>
      <c r="V367" s="82"/>
    </row>
    <row r="368" spans="1:24" ht="8.25" customHeight="1" x14ac:dyDescent="0.2">
      <c r="A368" s="3" t="s">
        <v>47</v>
      </c>
      <c r="G368" s="23"/>
      <c r="H368" s="23"/>
      <c r="I368" s="23"/>
      <c r="O368" s="83"/>
      <c r="P368" s="83"/>
      <c r="Q368" s="82"/>
      <c r="R368" s="84"/>
      <c r="S368" s="85"/>
      <c r="T368" s="86"/>
      <c r="U368" s="83"/>
      <c r="V368" s="82"/>
      <c r="W368" s="82"/>
      <c r="X368" s="82"/>
    </row>
    <row r="369" spans="1:24" ht="8.25" customHeight="1" x14ac:dyDescent="0.25">
      <c r="A369" s="20" t="s">
        <v>48</v>
      </c>
      <c r="B369" s="87"/>
      <c r="G369" s="23"/>
      <c r="H369" s="23"/>
      <c r="I369" s="23"/>
      <c r="O369" s="83"/>
      <c r="P369" s="83"/>
      <c r="Q369" s="82"/>
      <c r="U369" s="83"/>
      <c r="V369" s="82"/>
      <c r="W369" s="82"/>
      <c r="X369" s="82"/>
    </row>
    <row r="370" spans="1:24" ht="8.25" customHeight="1" x14ac:dyDescent="0.25">
      <c r="A370" s="88" t="s">
        <v>55</v>
      </c>
      <c r="F370" s="46"/>
      <c r="G370" s="46"/>
      <c r="H370" s="46"/>
      <c r="I370" s="46"/>
      <c r="O370" s="82"/>
      <c r="P370" s="82"/>
      <c r="Q370" s="82"/>
      <c r="U370" s="89"/>
      <c r="V370" s="82"/>
      <c r="W370" s="82"/>
      <c r="X370" s="82"/>
    </row>
    <row r="371" spans="1:24" ht="11.25" customHeight="1" x14ac:dyDescent="0.25">
      <c r="A371" s="88"/>
      <c r="F371" s="46"/>
      <c r="G371" s="46"/>
      <c r="H371" s="46"/>
      <c r="I371" s="46"/>
      <c r="O371" s="82"/>
      <c r="P371" s="82"/>
      <c r="Q371" s="82"/>
      <c r="U371" s="89"/>
      <c r="V371" s="82"/>
      <c r="W371" s="82"/>
      <c r="X371" s="82"/>
    </row>
    <row r="372" spans="1:24" ht="11.25" customHeight="1" x14ac:dyDescent="0.25">
      <c r="A372" s="88"/>
      <c r="F372" s="46"/>
      <c r="G372" s="46"/>
      <c r="H372" s="46"/>
      <c r="I372" s="46"/>
      <c r="O372" s="82"/>
      <c r="P372" s="82"/>
      <c r="Q372" s="82"/>
      <c r="U372" s="89"/>
      <c r="V372" s="82"/>
      <c r="W372" s="82"/>
      <c r="X372" s="82"/>
    </row>
    <row r="373" spans="1:24" ht="11.25" customHeight="1" x14ac:dyDescent="0.25">
      <c r="A373" s="88"/>
      <c r="F373" s="46"/>
      <c r="G373" s="46"/>
      <c r="H373" s="46"/>
      <c r="I373" s="46"/>
      <c r="O373" s="82"/>
      <c r="P373" s="82"/>
      <c r="Q373" s="82"/>
      <c r="U373" s="82"/>
      <c r="V373" s="82"/>
      <c r="W373" s="82"/>
      <c r="X373" s="82"/>
    </row>
    <row r="374" spans="1:24" ht="11.25" customHeight="1" x14ac:dyDescent="0.25">
      <c r="A374" s="88"/>
      <c r="F374" s="46"/>
      <c r="G374" s="46"/>
      <c r="H374" s="46"/>
      <c r="I374" s="46"/>
      <c r="O374" s="82"/>
      <c r="P374" s="82"/>
      <c r="Q374" s="82"/>
      <c r="U374" s="89"/>
      <c r="V374" s="82"/>
      <c r="W374" s="82"/>
      <c r="X374" s="82"/>
    </row>
    <row r="375" spans="1:24" ht="11.25" customHeight="1" x14ac:dyDescent="0.25">
      <c r="A375" s="88"/>
      <c r="F375" s="46"/>
      <c r="G375" s="46"/>
      <c r="H375" s="46"/>
      <c r="I375" s="46"/>
      <c r="O375" s="82"/>
      <c r="P375" s="82"/>
      <c r="Q375" s="82"/>
      <c r="U375" s="89"/>
      <c r="V375" s="82"/>
      <c r="W375" s="82"/>
      <c r="X375" s="82"/>
    </row>
    <row r="376" spans="1:24" ht="11.25" customHeight="1" x14ac:dyDescent="0.25">
      <c r="C376" s="90"/>
      <c r="O376" s="82"/>
      <c r="P376" s="82"/>
      <c r="Q376" s="82"/>
      <c r="U376" s="89"/>
      <c r="V376" s="82"/>
      <c r="W376" s="82"/>
      <c r="X376" s="82"/>
    </row>
    <row r="377" spans="1:24" ht="18.75" customHeight="1" x14ac:dyDescent="0.25">
      <c r="C377" s="90"/>
      <c r="O377" s="82"/>
      <c r="P377" s="82"/>
      <c r="Q377" s="82"/>
      <c r="U377" s="89"/>
      <c r="V377" s="82"/>
      <c r="W377" s="82"/>
      <c r="X377" s="82"/>
    </row>
    <row r="378" spans="1:24" ht="18.75" customHeight="1" x14ac:dyDescent="0.25">
      <c r="C378" s="90"/>
      <c r="O378" s="82"/>
      <c r="P378" s="82"/>
      <c r="Q378" s="82"/>
      <c r="U378" s="89"/>
      <c r="V378" s="82"/>
      <c r="W378" s="82"/>
      <c r="X378" s="82"/>
    </row>
    <row r="379" spans="1:24" ht="18.75" customHeight="1" x14ac:dyDescent="0.25">
      <c r="C379" s="90"/>
      <c r="O379" s="82"/>
      <c r="P379" s="82"/>
      <c r="Q379" s="82"/>
      <c r="U379" s="89"/>
      <c r="V379" s="82"/>
      <c r="W379" s="82"/>
      <c r="X379" s="82"/>
    </row>
    <row r="380" spans="1:24" ht="18.75" customHeight="1" x14ac:dyDescent="0.25">
      <c r="O380" s="82"/>
      <c r="P380" s="82"/>
      <c r="Q380" s="82"/>
      <c r="U380" s="82"/>
      <c r="V380" s="82"/>
      <c r="W380" s="82"/>
      <c r="X380" s="82"/>
    </row>
    <row r="381" spans="1:24" ht="18.75" customHeight="1" x14ac:dyDescent="0.25">
      <c r="O381" s="82"/>
      <c r="P381" s="82"/>
      <c r="Q381" s="82"/>
      <c r="U381" s="82"/>
      <c r="V381" s="82"/>
      <c r="W381" s="82"/>
      <c r="X381" s="82"/>
    </row>
    <row r="382" spans="1:24" ht="18.75" customHeight="1" x14ac:dyDescent="0.25">
      <c r="O382" s="82"/>
      <c r="P382" s="82"/>
      <c r="Q382" s="82"/>
      <c r="U382" s="82"/>
      <c r="V382" s="82"/>
      <c r="W382" s="82"/>
      <c r="X382" s="82"/>
    </row>
    <row r="383" spans="1:24" ht="18.75" customHeight="1" x14ac:dyDescent="0.25">
      <c r="O383" s="82"/>
      <c r="P383" s="82"/>
      <c r="Q383" s="82"/>
      <c r="U383" s="82"/>
      <c r="V383" s="82"/>
      <c r="W383" s="82"/>
      <c r="X383" s="82"/>
    </row>
    <row r="384" spans="1:24" ht="18.75" customHeight="1" x14ac:dyDescent="0.25">
      <c r="O384" s="82"/>
      <c r="P384" s="82"/>
      <c r="Q384" s="82"/>
      <c r="U384" s="89"/>
      <c r="V384" s="82"/>
      <c r="W384" s="82"/>
      <c r="X384" s="82"/>
    </row>
    <row r="385" spans="2:24" ht="18.75" customHeight="1" x14ac:dyDescent="0.25">
      <c r="O385" s="82"/>
      <c r="P385" s="82"/>
      <c r="Q385" s="82"/>
      <c r="U385" s="82"/>
      <c r="V385" s="82"/>
      <c r="W385" s="82"/>
      <c r="X385" s="82"/>
    </row>
    <row r="386" spans="2:24" ht="18.75" customHeight="1" x14ac:dyDescent="0.25">
      <c r="O386" s="82"/>
      <c r="P386" s="82"/>
      <c r="Q386" s="82"/>
      <c r="U386" s="89"/>
      <c r="V386" s="82"/>
      <c r="W386" s="82"/>
      <c r="X386" s="82"/>
    </row>
    <row r="387" spans="2:24" ht="18.75" customHeight="1" x14ac:dyDescent="0.25">
      <c r="O387" s="82"/>
      <c r="P387" s="82"/>
      <c r="Q387" s="82"/>
      <c r="U387" s="89"/>
      <c r="V387" s="82"/>
      <c r="W387" s="82"/>
      <c r="X387" s="82"/>
    </row>
    <row r="388" spans="2:24" ht="18.75" customHeight="1" x14ac:dyDescent="0.25">
      <c r="O388" s="82"/>
      <c r="P388" s="82"/>
      <c r="Q388" s="82"/>
      <c r="U388" s="89"/>
      <c r="V388" s="82"/>
      <c r="W388" s="82"/>
      <c r="X388" s="82"/>
    </row>
    <row r="389" spans="2:24" ht="18.75" customHeight="1" x14ac:dyDescent="0.25">
      <c r="O389" s="82"/>
      <c r="P389" s="82"/>
      <c r="Q389" s="82"/>
      <c r="U389" s="89"/>
      <c r="V389" s="82"/>
      <c r="W389" s="82"/>
      <c r="X389" s="82"/>
    </row>
    <row r="390" spans="2:24" ht="18.75" customHeight="1" x14ac:dyDescent="0.25">
      <c r="O390" s="82"/>
      <c r="P390" s="82"/>
      <c r="Q390" s="82"/>
      <c r="U390" s="89"/>
      <c r="V390" s="82"/>
      <c r="W390" s="82"/>
      <c r="X390" s="82"/>
    </row>
    <row r="391" spans="2:24" ht="18.75" customHeight="1" x14ac:dyDescent="0.25">
      <c r="O391" s="82"/>
      <c r="P391" s="82"/>
      <c r="Q391" s="82"/>
      <c r="U391" s="82"/>
      <c r="V391" s="82"/>
      <c r="W391" s="82"/>
      <c r="X391" s="82"/>
    </row>
    <row r="392" spans="2:24" ht="18.75" customHeight="1" x14ac:dyDescent="0.25">
      <c r="O392" s="82"/>
      <c r="P392" s="82"/>
      <c r="Q392" s="82"/>
      <c r="U392" s="89"/>
      <c r="V392" s="82"/>
      <c r="W392" s="82"/>
      <c r="X392" s="82"/>
    </row>
    <row r="393" spans="2:24" ht="18.75" customHeight="1" x14ac:dyDescent="0.25">
      <c r="O393" s="82"/>
      <c r="P393" s="82"/>
      <c r="Q393" s="82"/>
      <c r="U393" s="89"/>
      <c r="V393" s="82"/>
      <c r="W393" s="82"/>
      <c r="X393" s="82"/>
    </row>
    <row r="394" spans="2:24" ht="18.75" customHeight="1" x14ac:dyDescent="0.25">
      <c r="O394" s="82"/>
      <c r="P394" s="82"/>
      <c r="Q394" s="82"/>
      <c r="U394" s="89"/>
      <c r="V394" s="82"/>
      <c r="W394" s="82"/>
      <c r="X394" s="82"/>
    </row>
    <row r="395" spans="2:24" ht="18.75" customHeight="1" x14ac:dyDescent="0.2">
      <c r="B395" s="94" t="s">
        <v>3</v>
      </c>
      <c r="D395" s="103">
        <f>C341</f>
        <v>12109625.108653888</v>
      </c>
      <c r="K395" s="104"/>
      <c r="O395" s="82"/>
      <c r="P395" s="82"/>
      <c r="Q395" s="82"/>
      <c r="R395" s="82"/>
      <c r="S395" s="91"/>
      <c r="T395" s="82"/>
      <c r="U395" s="89"/>
      <c r="V395" s="82"/>
      <c r="W395" s="82"/>
      <c r="X395" s="82"/>
    </row>
    <row r="396" spans="2:24" ht="18.75" customHeight="1" x14ac:dyDescent="0.2">
      <c r="B396" s="94" t="s">
        <v>49</v>
      </c>
      <c r="C396" s="95" t="s">
        <v>50</v>
      </c>
      <c r="D396" s="96"/>
      <c r="K396" s="104"/>
      <c r="O396" s="82"/>
      <c r="P396" s="82"/>
      <c r="Q396" s="82"/>
      <c r="R396" s="82"/>
      <c r="S396" s="91"/>
      <c r="T396" s="82"/>
      <c r="U396" s="89"/>
      <c r="V396" s="82"/>
      <c r="W396" s="82"/>
      <c r="X396" s="82"/>
    </row>
    <row r="397" spans="2:24" ht="18.75" customHeight="1" x14ac:dyDescent="0.2">
      <c r="B397" s="97" t="s">
        <v>26</v>
      </c>
      <c r="C397" s="98">
        <f>D397/$D$395*100</f>
        <v>0.39784907653705781</v>
      </c>
      <c r="D397" s="99">
        <v>48178.031666879178</v>
      </c>
      <c r="K397" s="104"/>
      <c r="O397" s="82"/>
      <c r="P397" s="82"/>
      <c r="Q397" s="82"/>
      <c r="R397" s="82"/>
      <c r="S397" s="91"/>
      <c r="T397" s="82"/>
      <c r="U397" s="89"/>
      <c r="V397" s="82"/>
      <c r="W397" s="82"/>
      <c r="X397" s="82"/>
    </row>
    <row r="398" spans="2:24" ht="18.75" customHeight="1" x14ac:dyDescent="0.2">
      <c r="B398" s="97" t="s">
        <v>18</v>
      </c>
      <c r="C398" s="98">
        <f t="shared" ref="C398:C420" si="23">D398/$D$395*100</f>
        <v>0.6109024560667643</v>
      </c>
      <c r="D398" s="99">
        <v>73977.997209244175</v>
      </c>
      <c r="K398" s="104"/>
      <c r="O398" s="82"/>
      <c r="P398" s="82"/>
      <c r="Q398" s="82"/>
      <c r="R398" s="82"/>
      <c r="S398" s="91"/>
      <c r="T398" s="82"/>
      <c r="U398" s="89"/>
      <c r="V398" s="82"/>
      <c r="W398" s="82"/>
      <c r="X398" s="82"/>
    </row>
    <row r="399" spans="2:24" ht="18.75" customHeight="1" x14ac:dyDescent="0.2">
      <c r="B399" s="97" t="s">
        <v>33</v>
      </c>
      <c r="C399" s="98">
        <f t="shared" si="23"/>
        <v>0.68055536116895765</v>
      </c>
      <c r="D399" s="99">
        <v>82412.702894406248</v>
      </c>
      <c r="K399" s="104"/>
      <c r="O399" s="82"/>
      <c r="P399" s="82"/>
      <c r="Q399" s="82"/>
      <c r="R399" s="35"/>
      <c r="S399" s="92"/>
      <c r="T399" s="35"/>
      <c r="U399" s="89"/>
      <c r="V399" s="82"/>
      <c r="W399" s="82"/>
      <c r="X399" s="82"/>
    </row>
    <row r="400" spans="2:24" x14ac:dyDescent="0.25">
      <c r="B400" s="97" t="s">
        <v>10</v>
      </c>
      <c r="C400" s="98">
        <f t="shared" si="23"/>
        <v>0.76190638416623824</v>
      </c>
      <c r="D400" s="99">
        <v>92264.006801431737</v>
      </c>
      <c r="K400" s="104"/>
      <c r="R400" s="35"/>
      <c r="S400" s="35"/>
      <c r="T400" s="35"/>
    </row>
    <row r="401" spans="2:20" x14ac:dyDescent="0.25">
      <c r="B401" s="97" t="s">
        <v>27</v>
      </c>
      <c r="C401" s="98">
        <f t="shared" si="23"/>
        <v>0.97290893766649733</v>
      </c>
      <c r="D401" s="99">
        <v>117815.62499999997</v>
      </c>
      <c r="K401" s="104"/>
      <c r="R401" s="35"/>
      <c r="S401" s="35"/>
      <c r="T401" s="35"/>
    </row>
    <row r="402" spans="2:20" x14ac:dyDescent="0.25">
      <c r="B402" s="97" t="s">
        <v>32</v>
      </c>
      <c r="C402" s="98">
        <f t="shared" si="23"/>
        <v>1.1676103573095442</v>
      </c>
      <c r="D402" s="99">
        <v>141393.23699999994</v>
      </c>
      <c r="K402" s="104"/>
      <c r="R402" s="35"/>
      <c r="S402" s="35"/>
      <c r="T402" s="35"/>
    </row>
    <row r="403" spans="2:20" x14ac:dyDescent="0.25">
      <c r="B403" s="97" t="s">
        <v>34</v>
      </c>
      <c r="C403" s="98">
        <f t="shared" si="23"/>
        <v>1.4121890078980883</v>
      </c>
      <c r="D403" s="99">
        <v>171010.79468207713</v>
      </c>
      <c r="K403" s="104"/>
      <c r="R403" s="35"/>
      <c r="S403" s="35"/>
      <c r="T403" s="35"/>
    </row>
    <row r="404" spans="2:20" x14ac:dyDescent="0.25">
      <c r="B404" s="97" t="s">
        <v>28</v>
      </c>
      <c r="C404" s="98">
        <f t="shared" si="23"/>
        <v>1.7014105061365132</v>
      </c>
      <c r="D404" s="99">
        <v>206034.43385238244</v>
      </c>
      <c r="K404" s="104"/>
      <c r="R404" s="35"/>
      <c r="S404" s="35"/>
      <c r="T404" s="35"/>
    </row>
    <row r="405" spans="2:20" x14ac:dyDescent="0.25">
      <c r="B405" s="97" t="s">
        <v>25</v>
      </c>
      <c r="C405" s="98">
        <f t="shared" si="23"/>
        <v>1.9866093304699266</v>
      </c>
      <c r="D405" s="99">
        <v>240570.94229344712</v>
      </c>
      <c r="K405" s="104"/>
      <c r="R405" s="35"/>
      <c r="S405" s="35"/>
      <c r="T405" s="35"/>
    </row>
    <row r="406" spans="2:20" x14ac:dyDescent="0.25">
      <c r="B406" s="97" t="s">
        <v>19</v>
      </c>
      <c r="C406" s="98">
        <f t="shared" si="23"/>
        <v>2.1500529649102935</v>
      </c>
      <c r="D406" s="99">
        <v>260363.35368813426</v>
      </c>
      <c r="K406" s="104"/>
    </row>
    <row r="407" spans="2:20" x14ac:dyDescent="0.25">
      <c r="B407" s="97" t="s">
        <v>15</v>
      </c>
      <c r="C407" s="98">
        <f t="shared" si="23"/>
        <v>2.532068101693675</v>
      </c>
      <c r="D407" s="99">
        <v>306623.95461091312</v>
      </c>
      <c r="K407" s="104"/>
    </row>
    <row r="408" spans="2:20" x14ac:dyDescent="0.25">
      <c r="B408" s="97" t="s">
        <v>13</v>
      </c>
      <c r="C408" s="98">
        <f t="shared" si="23"/>
        <v>2.5727945347952366</v>
      </c>
      <c r="D408" s="99">
        <v>311555.77297963895</v>
      </c>
      <c r="K408" s="104"/>
    </row>
    <row r="409" spans="2:20" x14ac:dyDescent="0.25">
      <c r="B409" s="97" t="s">
        <v>31</v>
      </c>
      <c r="C409" s="98">
        <f t="shared" si="23"/>
        <v>2.899612424078593</v>
      </c>
      <c r="D409" s="99">
        <v>351132.19415986899</v>
      </c>
      <c r="K409" s="104"/>
    </row>
    <row r="410" spans="2:20" x14ac:dyDescent="0.25">
      <c r="B410" s="97" t="s">
        <v>16</v>
      </c>
      <c r="C410" s="98">
        <f t="shared" si="23"/>
        <v>3.9974910342457393</v>
      </c>
      <c r="D410" s="99">
        <v>484081.17799921002</v>
      </c>
      <c r="K410" s="104"/>
    </row>
    <row r="411" spans="2:20" x14ac:dyDescent="0.25">
      <c r="B411" s="97" t="s">
        <v>23</v>
      </c>
      <c r="C411" s="98">
        <f t="shared" si="23"/>
        <v>4.2136975024442487</v>
      </c>
      <c r="D411" s="99">
        <v>510262.97075871052</v>
      </c>
      <c r="K411" s="104"/>
    </row>
    <row r="412" spans="2:20" x14ac:dyDescent="0.25">
      <c r="B412" s="97" t="s">
        <v>12</v>
      </c>
      <c r="C412" s="98">
        <f t="shared" si="23"/>
        <v>4.4070144752637539</v>
      </c>
      <c r="D412" s="99">
        <v>533672.93143855094</v>
      </c>
      <c r="K412" s="104"/>
    </row>
    <row r="413" spans="2:20" x14ac:dyDescent="0.25">
      <c r="B413" s="97" t="s">
        <v>29</v>
      </c>
      <c r="C413" s="98">
        <f t="shared" si="23"/>
        <v>4.7618068755241021</v>
      </c>
      <c r="D413" s="99">
        <v>576636.96102407388</v>
      </c>
      <c r="K413" s="104"/>
    </row>
    <row r="414" spans="2:20" x14ac:dyDescent="0.25">
      <c r="B414" s="97" t="s">
        <v>30</v>
      </c>
      <c r="C414" s="98">
        <f t="shared" si="23"/>
        <v>5.0604873024687729</v>
      </c>
      <c r="D414" s="99">
        <v>612806.04100000043</v>
      </c>
      <c r="K414" s="104"/>
    </row>
    <row r="415" spans="2:20" x14ac:dyDescent="0.25">
      <c r="B415" s="97" t="s">
        <v>20</v>
      </c>
      <c r="C415" s="98">
        <f t="shared" si="23"/>
        <v>5.1845307301500272</v>
      </c>
      <c r="D415" s="99">
        <v>627827.23506412446</v>
      </c>
      <c r="K415" s="104"/>
    </row>
    <row r="416" spans="2:20" x14ac:dyDescent="0.25">
      <c r="B416" s="97" t="s">
        <v>17</v>
      </c>
      <c r="C416" s="98">
        <f t="shared" si="23"/>
        <v>5.4949195646661977</v>
      </c>
      <c r="D416" s="99">
        <v>665414.15930315282</v>
      </c>
      <c r="K416" s="104"/>
    </row>
    <row r="417" spans="2:11" x14ac:dyDescent="0.25">
      <c r="B417" s="97" t="s">
        <v>21</v>
      </c>
      <c r="C417" s="98">
        <f t="shared" si="23"/>
        <v>6.0103580724494536</v>
      </c>
      <c r="D417" s="99">
        <v>727831.83026134491</v>
      </c>
      <c r="K417" s="104"/>
    </row>
    <row r="418" spans="2:11" x14ac:dyDescent="0.25">
      <c r="B418" s="97" t="s">
        <v>14</v>
      </c>
      <c r="C418" s="98">
        <f t="shared" si="23"/>
        <v>6.3791813183610753</v>
      </c>
      <c r="D418" s="99">
        <v>772494.94265481096</v>
      </c>
      <c r="K418" s="104"/>
    </row>
    <row r="419" spans="2:11" x14ac:dyDescent="0.25">
      <c r="B419" s="97" t="s">
        <v>22</v>
      </c>
      <c r="C419" s="98">
        <f t="shared" si="23"/>
        <v>6.7017320419931661</v>
      </c>
      <c r="D419" s="99">
        <v>811554.62607190746</v>
      </c>
      <c r="K419" s="104"/>
    </row>
    <row r="420" spans="2:11" x14ac:dyDescent="0.25">
      <c r="B420" s="97" t="s">
        <v>51</v>
      </c>
      <c r="C420" s="98">
        <f t="shared" si="23"/>
        <v>27.942311639536072</v>
      </c>
      <c r="D420" s="99">
        <v>3383709.1862395783</v>
      </c>
      <c r="K420" s="104"/>
    </row>
    <row r="421" spans="2:11" ht="12.75" x14ac:dyDescent="0.2">
      <c r="B421" s="97"/>
      <c r="C421" s="100"/>
      <c r="D421" s="97"/>
    </row>
  </sheetData>
  <sortState xmlns:xlrd2="http://schemas.microsoft.com/office/spreadsheetml/2017/richdata2" ref="F397:H420">
    <sortCondition ref="H397:H420"/>
  </sortState>
  <mergeCells count="36">
    <mergeCell ref="A152:I152"/>
    <mergeCell ref="A63:B63"/>
    <mergeCell ref="A64:B64"/>
    <mergeCell ref="A90:I90"/>
    <mergeCell ref="A91:I91"/>
    <mergeCell ref="A92:B92"/>
    <mergeCell ref="A93:B93"/>
    <mergeCell ref="A120:I120"/>
    <mergeCell ref="A121:I121"/>
    <mergeCell ref="A122:B122"/>
    <mergeCell ref="A123:B123"/>
    <mergeCell ref="A151:I151"/>
    <mergeCell ref="A248:I248"/>
    <mergeCell ref="A154:B154"/>
    <mergeCell ref="A155:B155"/>
    <mergeCell ref="A182:I182"/>
    <mergeCell ref="A183:I183"/>
    <mergeCell ref="A185:B185"/>
    <mergeCell ref="A186:B186"/>
    <mergeCell ref="A213:I213"/>
    <mergeCell ref="A214:I214"/>
    <mergeCell ref="A216:B216"/>
    <mergeCell ref="A217:B217"/>
    <mergeCell ref="A247:I247"/>
    <mergeCell ref="A245:I245"/>
    <mergeCell ref="A367:I367"/>
    <mergeCell ref="A250:B250"/>
    <mergeCell ref="A251:B251"/>
    <mergeCell ref="A283:B283"/>
    <mergeCell ref="A337:I337"/>
    <mergeCell ref="A340:B340"/>
    <mergeCell ref="A341:B341"/>
    <mergeCell ref="A309:B309"/>
    <mergeCell ref="A279:I279"/>
    <mergeCell ref="A280:I280"/>
    <mergeCell ref="A282:B282"/>
  </mergeCells>
  <pageMargins left="1.7716535433070868" right="1.7716535433070868" top="0.98425196850393704" bottom="0.98425196850393704" header="0.31496062992125984" footer="0.31496062992125984"/>
  <pageSetup paperSize="9" scale="97" orientation="portrait" r:id="rId1"/>
  <rowBreaks count="3" manualBreakCount="3">
    <brk id="201" max="8" man="1"/>
    <brk id="277" max="8" man="1"/>
    <brk id="335" max="8" man="1"/>
  </rowBreaks>
  <ignoredErrors>
    <ignoredError sqref="I309 I3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18.2</vt:lpstr>
      <vt:lpstr>'18.2'!Área_de_impresión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Quijano Siccos</dc:creator>
  <cp:lastModifiedBy>Katty Veliz Quispe</cp:lastModifiedBy>
  <cp:lastPrinted>2025-08-19T20:58:11Z</cp:lastPrinted>
  <dcterms:created xsi:type="dcterms:W3CDTF">2024-11-05T14:36:24Z</dcterms:created>
  <dcterms:modified xsi:type="dcterms:W3CDTF">2025-09-02T19:25:46Z</dcterms:modified>
</cp:coreProperties>
</file>