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bookViews>
    <workbookView xWindow="-120" yWindow="-120" windowWidth="29040" windowHeight="15720"/>
  </bookViews>
  <sheets>
    <sheet name="14.27" sheetId="1" r:id="rId1"/>
  </sheets>
  <externalReferences>
    <externalReference r:id="rId2"/>
    <externalReference r:id="rId3"/>
  </externalReferences>
  <definedNames>
    <definedName name="__123Graph_ABONNY" hidden="1">[1]C1!#REF!</definedName>
    <definedName name="__123Graph_B" hidden="1">[1]C1!#REF!</definedName>
    <definedName name="__123Graph_X" hidden="1">[1]C1!#REF!</definedName>
    <definedName name="__123Graph_XBONNY" hidden="1">[1]C1!#REF!</definedName>
    <definedName name="_Fill" hidden="1">[2]C22!#REF!</definedName>
    <definedName name="_Parse_Out" hidden="1">[1]C1!$A$79</definedName>
    <definedName name="_xlnm.Print_Area" localSheetId="0">'14.27'!$A$1:$Y$56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51" i="1" l="1"/>
  <c r="Y34" i="1"/>
  <c r="Y24" i="1"/>
  <c r="Y8" i="1"/>
  <c r="X51" i="1"/>
  <c r="X34" i="1"/>
  <c r="X24" i="1"/>
  <c r="X8" i="1"/>
  <c r="Y7" i="1" l="1"/>
  <c r="X7" i="1"/>
  <c r="W51" i="1"/>
  <c r="W34" i="1"/>
  <c r="W24" i="1"/>
  <c r="W8" i="1"/>
  <c r="W7" i="1" l="1"/>
  <c r="B51" i="1"/>
  <c r="C51" i="1"/>
  <c r="D51" i="1"/>
  <c r="E51" i="1"/>
  <c r="F51" i="1"/>
  <c r="G51" i="1"/>
  <c r="H51" i="1"/>
  <c r="I51" i="1"/>
  <c r="J51" i="1"/>
  <c r="K51" i="1"/>
  <c r="B34" i="1"/>
  <c r="C34" i="1"/>
  <c r="D34" i="1"/>
  <c r="E34" i="1"/>
  <c r="F34" i="1"/>
  <c r="G34" i="1"/>
  <c r="H34" i="1"/>
  <c r="I34" i="1"/>
  <c r="J34" i="1"/>
  <c r="K34" i="1"/>
  <c r="L34" i="1"/>
  <c r="B24" i="1"/>
  <c r="C24" i="1"/>
  <c r="D24" i="1"/>
  <c r="E24" i="1"/>
  <c r="F24" i="1"/>
  <c r="G24" i="1"/>
  <c r="H24" i="1"/>
  <c r="I24" i="1"/>
  <c r="J24" i="1"/>
  <c r="K24" i="1"/>
  <c r="L24" i="1"/>
  <c r="E8" i="1"/>
  <c r="B8" i="1"/>
  <c r="C8" i="1"/>
  <c r="D8" i="1"/>
  <c r="F8" i="1"/>
  <c r="G8" i="1"/>
  <c r="H8" i="1"/>
  <c r="I8" i="1"/>
  <c r="J8" i="1"/>
  <c r="K8" i="1"/>
  <c r="L8" i="1"/>
  <c r="D7" i="1" l="1"/>
  <c r="G7" i="1"/>
  <c r="F7" i="1"/>
  <c r="E7" i="1"/>
  <c r="H7" i="1"/>
  <c r="K7" i="1"/>
  <c r="C7" i="1"/>
  <c r="J7" i="1"/>
  <c r="B7" i="1"/>
  <c r="I7" i="1"/>
  <c r="V51" i="1"/>
  <c r="V34" i="1"/>
  <c r="V24" i="1"/>
  <c r="V8" i="1"/>
  <c r="V7" i="1" l="1"/>
  <c r="U8" i="1"/>
  <c r="U24" i="1"/>
  <c r="U34" i="1"/>
  <c r="U51" i="1"/>
  <c r="U7" i="1" l="1"/>
  <c r="M8" i="1"/>
  <c r="N8" i="1"/>
  <c r="O8" i="1"/>
  <c r="P8" i="1"/>
  <c r="Q8" i="1"/>
  <c r="R8" i="1"/>
  <c r="S8" i="1"/>
  <c r="T8" i="1"/>
  <c r="AA23" i="1"/>
  <c r="AB23" i="1"/>
  <c r="AC23" i="1"/>
  <c r="AD23" i="1"/>
  <c r="AE23" i="1"/>
  <c r="M24" i="1"/>
  <c r="N24" i="1"/>
  <c r="O24" i="1"/>
  <c r="P24" i="1"/>
  <c r="Q24" i="1"/>
  <c r="R24" i="1"/>
  <c r="S24" i="1"/>
  <c r="T24" i="1"/>
  <c r="AA31" i="1"/>
  <c r="AB31" i="1"/>
  <c r="AC31" i="1"/>
  <c r="AD31" i="1"/>
  <c r="AE31" i="1"/>
  <c r="M34" i="1"/>
  <c r="N34" i="1"/>
  <c r="O34" i="1"/>
  <c r="P34" i="1"/>
  <c r="Q34" i="1"/>
  <c r="R34" i="1"/>
  <c r="S34" i="1"/>
  <c r="T34" i="1"/>
  <c r="AA40" i="1"/>
  <c r="AB40" i="1"/>
  <c r="AC40" i="1"/>
  <c r="AD40" i="1"/>
  <c r="AE40" i="1"/>
  <c r="L51" i="1"/>
  <c r="L7" i="1" s="1"/>
  <c r="M51" i="1"/>
  <c r="N51" i="1"/>
  <c r="O51" i="1"/>
  <c r="P51" i="1"/>
  <c r="Q51" i="1"/>
  <c r="R51" i="1"/>
  <c r="S51" i="1"/>
  <c r="T51" i="1"/>
  <c r="P7" i="1" l="1"/>
  <c r="M7" i="1"/>
  <c r="N7" i="1"/>
  <c r="R7" i="1"/>
  <c r="O7" i="1"/>
  <c r="Q7" i="1"/>
  <c r="S7" i="1"/>
  <c r="T7" i="1"/>
</calcChain>
</file>

<file path=xl/sharedStrings.xml><?xml version="1.0" encoding="utf-8"?>
<sst xmlns="http://schemas.openxmlformats.org/spreadsheetml/2006/main" count="317" uniqueCount="54">
  <si>
    <t>Fuente: Ministerio de la Producción - Oficina General de Evaluación de Impacto y Estudios Económicos.</t>
  </si>
  <si>
    <t>-</t>
  </si>
  <si>
    <t xml:space="preserve">     Otros</t>
  </si>
  <si>
    <t xml:space="preserve">     Australia</t>
  </si>
  <si>
    <t>Oceanía</t>
  </si>
  <si>
    <t>África</t>
  </si>
  <si>
    <t xml:space="preserve">     Turquía</t>
  </si>
  <si>
    <t xml:space="preserve">     Tailandia</t>
  </si>
  <si>
    <t xml:space="preserve">     Singapur</t>
  </si>
  <si>
    <t xml:space="preserve">     Malasia</t>
  </si>
  <si>
    <t xml:space="preserve">     Japón</t>
  </si>
  <si>
    <t xml:space="preserve">     Israel</t>
  </si>
  <si>
    <t xml:space="preserve">     Irán</t>
  </si>
  <si>
    <t xml:space="preserve">     Indonesia</t>
  </si>
  <si>
    <t xml:space="preserve">     India</t>
  </si>
  <si>
    <t>2018 P/</t>
  </si>
  <si>
    <t xml:space="preserve">     Hong Kong (China)</t>
  </si>
  <si>
    <t xml:space="preserve">     Formosa-Taiwán</t>
  </si>
  <si>
    <t xml:space="preserve">     Filipinas</t>
  </si>
  <si>
    <t xml:space="preserve">     China</t>
  </si>
  <si>
    <t xml:space="preserve">     Corea del Sur</t>
  </si>
  <si>
    <t xml:space="preserve">Asia </t>
  </si>
  <si>
    <t xml:space="preserve">     Venezuela</t>
  </si>
  <si>
    <t xml:space="preserve">     Panamá</t>
  </si>
  <si>
    <t xml:space="preserve">     México</t>
  </si>
  <si>
    <t xml:space="preserve">     Guatemala</t>
  </si>
  <si>
    <t xml:space="preserve">     EE.UU.</t>
  </si>
  <si>
    <t xml:space="preserve">     Cuba</t>
  </si>
  <si>
    <t xml:space="preserve">     Colombia</t>
  </si>
  <si>
    <t xml:space="preserve">     Canadá</t>
  </si>
  <si>
    <t>América</t>
  </si>
  <si>
    <t xml:space="preserve">     Países Bajos</t>
  </si>
  <si>
    <t xml:space="preserve">     Yugoslavia</t>
  </si>
  <si>
    <t xml:space="preserve">     Rusia</t>
  </si>
  <si>
    <t xml:space="preserve">     Rumania</t>
  </si>
  <si>
    <t xml:space="preserve">     Portugal</t>
  </si>
  <si>
    <t xml:space="preserve">     Polonia</t>
  </si>
  <si>
    <t xml:space="preserve">     Italia</t>
  </si>
  <si>
    <t xml:space="preserve">     Hungría</t>
  </si>
  <si>
    <t xml:space="preserve">     Grecia</t>
  </si>
  <si>
    <t xml:space="preserve">     Francia</t>
  </si>
  <si>
    <t xml:space="preserve">     España</t>
  </si>
  <si>
    <t xml:space="preserve">     Bulgaria</t>
  </si>
  <si>
    <t xml:space="preserve">     Bélgica</t>
  </si>
  <si>
    <t xml:space="preserve">     Alemania </t>
  </si>
  <si>
    <t>Europa</t>
  </si>
  <si>
    <t>Total</t>
  </si>
  <si>
    <t>2000</t>
  </si>
  <si>
    <t>Continente/                                       País de destino</t>
  </si>
  <si>
    <t xml:space="preserve">14.27   EXPORTACIÓN DE HARINA DE PESCADO, SEGÚN CONTINENTE Y PAÍS </t>
  </si>
  <si>
    <t xml:space="preserve">              (Toneladas métricas brutas)</t>
  </si>
  <si>
    <t xml:space="preserve">            DE DESTINO, 2019-2023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</si>
  <si>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24-06-2024.</t>
    </r>
  </si>
  <si>
    <t>2023 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</si>
</sst>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0"/>
    <numFmt numFmtId="165" formatCode="#,##0.00000"/>
    <numFmt numFmtId="166" formatCode="#\ ##0\ ##0"/>
    <numFmt numFmtId="167" formatCode="0_)"/>
    <numFmt numFmtId="168" formatCode="#\ ###\ ##0"/>
  </numFmts>
  <fonts count="16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8"/>
      <name val="Arial Narrow"/>
      <family val="2"/>
    </font>
    <font>
      <sz val="8"/>
      <color theme="0" tint="-0.34998626667073579"/>
      <name val="Arial Narrow"/>
      <family val="2"/>
    </font>
    <font>
      <b/>
      <sz val="7"/>
      <name val="Arial Narrow"/>
      <family val="2"/>
    </font>
    <font>
      <sz val="6.5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color rgb="FFFF0000"/>
      <name val="Arial Narrow"/>
      <family val="2"/>
    </font>
    <font>
      <sz val="6"/>
      <name val="Arial Narrow"/>
      <family val="2"/>
    </font>
    <font>
      <b/>
      <sz val="8"/>
      <name val="Arial"/>
      <family val="2"/>
    </font>
    <font>
      <sz val="9"/>
      <name val="Arial Narrow"/>
      <family val="2"/>
    </font>
    <font>
      <sz val="9"/>
      <color theme="0" tint="-0.3499862666707357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4" fillId="0" borderId="0"/>
  </cellStyleXfs>
  <cellXfs count="49">
    <xf numFmtId="0" fontId="0" fillId="0" borderId="0" xfId="0"/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1" applyFont="1" applyAlignment="1">
      <alignment horizontal="left" vertical="center"/>
    </xf>
    <xf numFmtId="0" fontId="4" fillId="0" borderId="0" xfId="2" applyFont="1" applyAlignment="1">
      <alignment horizontal="left" vertical="center"/>
    </xf>
    <xf numFmtId="0" fontId="5" fillId="0" borderId="0" xfId="3" applyFont="1" applyAlignment="1">
      <alignment horizontal="centerContinuous" vertical="center"/>
    </xf>
    <xf numFmtId="1" fontId="2" fillId="0" borderId="1" xfId="1" applyNumberFormat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165" fontId="2" fillId="0" borderId="0" xfId="1" applyNumberFormat="1" applyFont="1" applyAlignment="1">
      <alignment vertical="center"/>
    </xf>
    <xf numFmtId="3" fontId="6" fillId="0" borderId="0" xfId="1" applyNumberFormat="1" applyFont="1" applyAlignment="1">
      <alignment horizontal="right" vertical="center"/>
    </xf>
    <xf numFmtId="3" fontId="6" fillId="0" borderId="0" xfId="1" applyNumberFormat="1" applyFont="1" applyAlignment="1">
      <alignment vertical="center"/>
    </xf>
    <xf numFmtId="166" fontId="2" fillId="0" borderId="0" xfId="1" applyNumberFormat="1" applyFont="1" applyAlignment="1">
      <alignment vertical="center"/>
    </xf>
    <xf numFmtId="3" fontId="2" fillId="0" borderId="0" xfId="1" applyNumberFormat="1" applyFont="1" applyAlignment="1">
      <alignment vertical="center"/>
    </xf>
    <xf numFmtId="167" fontId="2" fillId="0" borderId="4" xfId="1" applyNumberFormat="1" applyFont="1" applyBorder="1" applyAlignment="1">
      <alignment horizontal="left" vertical="center"/>
    </xf>
    <xf numFmtId="3" fontId="4" fillId="0" borderId="0" xfId="1" applyNumberFormat="1" applyFont="1" applyAlignment="1">
      <alignment horizontal="right" vertical="center"/>
    </xf>
    <xf numFmtId="166" fontId="4" fillId="0" borderId="0" xfId="1" applyNumberFormat="1" applyFont="1" applyAlignment="1">
      <alignment horizontal="right" vertical="center"/>
    </xf>
    <xf numFmtId="166" fontId="7" fillId="0" borderId="0" xfId="1" applyNumberFormat="1" applyFont="1" applyAlignment="1">
      <alignment horizontal="right" vertical="center"/>
    </xf>
    <xf numFmtId="3" fontId="7" fillId="0" borderId="0" xfId="1" applyNumberFormat="1" applyFont="1" applyAlignment="1">
      <alignment horizontal="right" vertical="center"/>
    </xf>
    <xf numFmtId="167" fontId="7" fillId="0" borderId="4" xfId="1" applyNumberFormat="1" applyFont="1" applyBorder="1" applyAlignment="1">
      <alignment horizontal="left" vertical="center"/>
    </xf>
    <xf numFmtId="1" fontId="7" fillId="0" borderId="0" xfId="1" applyNumberFormat="1" applyFont="1" applyAlignment="1">
      <alignment horizontal="right" vertical="center"/>
    </xf>
    <xf numFmtId="0" fontId="2" fillId="0" borderId="4" xfId="1" applyFont="1" applyBorder="1" applyAlignment="1">
      <alignment horizontal="left" vertical="center"/>
    </xf>
    <xf numFmtId="1" fontId="2" fillId="0" borderId="0" xfId="1" applyNumberFormat="1" applyFont="1" applyAlignment="1">
      <alignment horizontal="right" vertical="center"/>
    </xf>
    <xf numFmtId="1" fontId="2" fillId="0" borderId="0" xfId="1" applyNumberFormat="1" applyFont="1" applyAlignment="1">
      <alignment vertical="center"/>
    </xf>
    <xf numFmtId="167" fontId="2" fillId="0" borderId="4" xfId="1" quotePrefix="1" applyNumberFormat="1" applyFont="1" applyBorder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3" fontId="2" fillId="0" borderId="0" xfId="1" applyNumberFormat="1" applyFont="1" applyAlignment="1">
      <alignment horizontal="right" vertical="center"/>
    </xf>
    <xf numFmtId="0" fontId="8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0" fontId="7" fillId="0" borderId="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right" vertical="center"/>
    </xf>
    <xf numFmtId="0" fontId="7" fillId="0" borderId="7" xfId="1" applyFont="1" applyBorder="1" applyAlignment="1">
      <alignment horizontal="center" vertical="center" wrapText="1"/>
    </xf>
    <xf numFmtId="0" fontId="10" fillId="0" borderId="0" xfId="1" applyFont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0" fontId="11" fillId="0" borderId="0" xfId="1" applyFont="1" applyAlignment="1">
      <alignment horizontal="centerContinuous" vertical="center"/>
    </xf>
    <xf numFmtId="0" fontId="11" fillId="0" borderId="0" xfId="1" applyFont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5" fillId="0" borderId="0" xfId="4" applyFont="1" applyAlignment="1">
      <alignment vertical="center"/>
    </xf>
    <xf numFmtId="0" fontId="4" fillId="0" borderId="0" xfId="1" applyFont="1" applyAlignment="1">
      <alignment horizontal="right" vertical="center"/>
    </xf>
    <xf numFmtId="168" fontId="7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horizontal="right" vertical="center"/>
    </xf>
    <xf numFmtId="168" fontId="2" fillId="0" borderId="0" xfId="1" applyNumberFormat="1" applyFont="1" applyAlignment="1">
      <alignment vertical="center"/>
    </xf>
    <xf numFmtId="166" fontId="11" fillId="0" borderId="0" xfId="1" applyNumberFormat="1" applyFont="1" applyAlignment="1">
      <alignment horizontal="left" vertical="center"/>
    </xf>
    <xf numFmtId="166" fontId="11" fillId="0" borderId="0" xfId="1" applyNumberFormat="1" applyFont="1" applyAlignment="1">
      <alignment horizontal="left" vertical="top"/>
    </xf>
    <xf numFmtId="0" fontId="6" fillId="0" borderId="0" xfId="3" applyFont="1" applyAlignment="1">
      <alignment horizontal="left" vertical="center"/>
    </xf>
  </cellXfs>
  <cellStyles count="5">
    <cellStyle name="Normal" xfId="0" builtinId="0"/>
    <cellStyle name="Normal 2" xfId="4"/>
    <cellStyle name="Normal_IEC11009" xfId="3"/>
    <cellStyle name="Normal_IEC11043" xfId="1"/>
    <cellStyle name="Normal_IEC1104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I58"/>
  <sheetViews>
    <sheetView showGridLines="0" tabSelected="1" view="pageBreakPreview" zoomScale="145" zoomScaleNormal="115" zoomScaleSheetLayoutView="145" workbookViewId="0">
      <selection activeCell="Y6" sqref="Y6"/>
    </sheetView>
  </sheetViews>
  <sheetFormatPr baseColWidth="10" defaultColWidth="7.140625" defaultRowHeight="12.75" x14ac:dyDescent="0.25"/>
  <cols>
    <col min="1" max="1" width="15.85546875" style="1" customWidth="1"/>
    <col min="2" max="19" width="7.85546875" style="1" hidden="1" customWidth="1"/>
    <col min="20" max="20" width="7.85546875" style="2" hidden="1" customWidth="1"/>
    <col min="21" max="23" width="7.85546875" style="2" customWidth="1"/>
    <col min="24" max="24" width="7.5703125" style="2" customWidth="1"/>
    <col min="25" max="25" width="7.85546875" style="2" customWidth="1"/>
    <col min="26" max="26" width="5.85546875" style="2" customWidth="1"/>
    <col min="27" max="28" width="9.5703125" style="1" hidden="1" customWidth="1"/>
    <col min="29" max="29" width="9.28515625" style="1" hidden="1" customWidth="1"/>
    <col min="30" max="30" width="9" style="1" hidden="1" customWidth="1"/>
    <col min="31" max="31" width="7.140625" style="1" hidden="1" customWidth="1"/>
    <col min="32" max="32" width="7.140625" style="1" customWidth="1"/>
    <col min="33" max="16384" width="7.140625" style="1"/>
  </cols>
  <sheetData>
    <row r="1" spans="1:30" s="36" customFormat="1" ht="12" customHeight="1" x14ac:dyDescent="0.25">
      <c r="A1" s="40" t="s">
        <v>49</v>
      </c>
      <c r="C1" s="41"/>
      <c r="D1" s="41"/>
      <c r="E1" s="41"/>
      <c r="F1" s="41"/>
      <c r="G1" s="41"/>
      <c r="H1" s="41"/>
      <c r="I1" s="41"/>
      <c r="J1" s="41"/>
      <c r="K1" s="41"/>
      <c r="T1" s="37"/>
      <c r="U1" s="37"/>
      <c r="V1" s="37"/>
      <c r="W1" s="37"/>
      <c r="X1" s="37"/>
      <c r="Y1" s="37"/>
      <c r="Z1" s="37"/>
    </row>
    <row r="2" spans="1:30" s="36" customFormat="1" ht="12" customHeight="1" x14ac:dyDescent="0.25">
      <c r="A2" s="40" t="s">
        <v>51</v>
      </c>
      <c r="C2" s="39"/>
      <c r="T2" s="37"/>
      <c r="U2" s="37"/>
      <c r="V2" s="37"/>
      <c r="W2" s="37"/>
      <c r="X2" s="37"/>
      <c r="Y2" s="37"/>
      <c r="Z2" s="37"/>
    </row>
    <row r="3" spans="1:30" s="36" customFormat="1" ht="12" customHeight="1" x14ac:dyDescent="0.25">
      <c r="A3" s="4" t="s">
        <v>50</v>
      </c>
      <c r="B3" s="38"/>
      <c r="C3" s="38"/>
      <c r="D3" s="38"/>
      <c r="E3" s="46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37"/>
    </row>
    <row r="4" spans="1:30" ht="3.75" customHeight="1" x14ac:dyDescent="0.25">
      <c r="A4" s="35"/>
      <c r="B4" s="34"/>
      <c r="C4" s="34"/>
      <c r="D4" s="34"/>
      <c r="E4" s="34"/>
      <c r="F4" s="34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30" ht="27" customHeight="1" x14ac:dyDescent="0.25">
      <c r="A5" s="32" t="s">
        <v>48</v>
      </c>
      <c r="B5" s="31" t="s">
        <v>47</v>
      </c>
      <c r="C5" s="31">
        <v>2001</v>
      </c>
      <c r="D5" s="31">
        <v>2002</v>
      </c>
      <c r="E5" s="31">
        <v>2003</v>
      </c>
      <c r="F5" s="31">
        <v>2004</v>
      </c>
      <c r="G5" s="31">
        <v>2005</v>
      </c>
      <c r="H5" s="31">
        <v>2006</v>
      </c>
      <c r="I5" s="31">
        <v>2007</v>
      </c>
      <c r="J5" s="31">
        <v>2008</v>
      </c>
      <c r="K5" s="31">
        <v>2009</v>
      </c>
      <c r="L5" s="31">
        <v>2010</v>
      </c>
      <c r="M5" s="31">
        <v>2011</v>
      </c>
      <c r="N5" s="31">
        <v>2012</v>
      </c>
      <c r="O5" s="31">
        <v>2013</v>
      </c>
      <c r="P5" s="31">
        <v>2014</v>
      </c>
      <c r="Q5" s="31">
        <v>2015</v>
      </c>
      <c r="R5" s="31">
        <v>2016</v>
      </c>
      <c r="S5" s="31">
        <v>2017</v>
      </c>
      <c r="T5" s="31">
        <v>2018</v>
      </c>
      <c r="U5" s="31">
        <v>2019</v>
      </c>
      <c r="V5" s="31">
        <v>2020</v>
      </c>
      <c r="W5" s="31">
        <v>2021</v>
      </c>
      <c r="X5" s="31">
        <v>2022</v>
      </c>
      <c r="Y5" s="31" t="s">
        <v>53</v>
      </c>
      <c r="Z5" s="42"/>
    </row>
    <row r="6" spans="1:30" ht="6.75" customHeight="1" x14ac:dyDescent="0.25">
      <c r="A6" s="30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17"/>
      <c r="T6" s="17"/>
      <c r="U6" s="17"/>
      <c r="V6" s="17"/>
      <c r="W6" s="17"/>
      <c r="X6" s="17"/>
      <c r="Y6" s="17"/>
      <c r="Z6" s="16"/>
    </row>
    <row r="7" spans="1:30" ht="15" customHeight="1" x14ac:dyDescent="0.25">
      <c r="A7" s="19" t="s">
        <v>46</v>
      </c>
      <c r="B7" s="43">
        <f t="shared" ref="B7:L7" si="0">B8+B24+B34+B50+B51</f>
        <v>2352086</v>
      </c>
      <c r="C7" s="43">
        <f t="shared" si="0"/>
        <v>1943139</v>
      </c>
      <c r="D7" s="43">
        <f t="shared" si="0"/>
        <v>1515427</v>
      </c>
      <c r="E7" s="43">
        <f t="shared" si="0"/>
        <v>1372754</v>
      </c>
      <c r="F7" s="43">
        <f t="shared" si="0"/>
        <v>1753391</v>
      </c>
      <c r="G7" s="43">
        <f t="shared" si="0"/>
        <v>2001537</v>
      </c>
      <c r="H7" s="43">
        <f t="shared" si="0"/>
        <v>1342492</v>
      </c>
      <c r="I7" s="43">
        <f t="shared" si="0"/>
        <v>1263848</v>
      </c>
      <c r="J7" s="43">
        <f t="shared" si="0"/>
        <v>1564764</v>
      </c>
      <c r="K7" s="43">
        <f t="shared" si="0"/>
        <v>1547327</v>
      </c>
      <c r="L7" s="43">
        <f t="shared" si="0"/>
        <v>1085690</v>
      </c>
      <c r="M7" s="43">
        <f t="shared" ref="M7:O7" si="1">M8+M24+M34+M50+M51</f>
        <v>1294979</v>
      </c>
      <c r="N7" s="43">
        <f t="shared" si="1"/>
        <v>1334733</v>
      </c>
      <c r="O7" s="43">
        <f t="shared" si="1"/>
        <v>848957.60000000009</v>
      </c>
      <c r="P7" s="43">
        <f>P8+P24+P34+P51</f>
        <v>846952</v>
      </c>
      <c r="Q7" s="43">
        <f>Q8+Q24+Q34+Q50+Q51</f>
        <v>681368.60000000009</v>
      </c>
      <c r="R7" s="43">
        <f>R8+R24+R34+R50+R51</f>
        <v>623499</v>
      </c>
      <c r="S7" s="43">
        <f t="shared" ref="S7:X7" si="2">S8+S24+S34+S51</f>
        <v>1023644</v>
      </c>
      <c r="T7" s="43">
        <f t="shared" si="2"/>
        <v>1018179.0865539996</v>
      </c>
      <c r="U7" s="43">
        <f t="shared" si="2"/>
        <v>1048968.5829500002</v>
      </c>
      <c r="V7" s="43">
        <f t="shared" si="2"/>
        <v>858925.28696300101</v>
      </c>
      <c r="W7" s="43">
        <f t="shared" si="2"/>
        <v>1190905.9259999995</v>
      </c>
      <c r="X7" s="43">
        <f t="shared" si="2"/>
        <v>1077199</v>
      </c>
      <c r="Y7" s="43">
        <f t="shared" ref="Y7" si="3">Y8+Y24+Y34+Y51</f>
        <v>499643.64499999944</v>
      </c>
      <c r="Z7" s="15"/>
      <c r="AA7" s="28">
        <v>846834</v>
      </c>
      <c r="AB7" s="28">
        <v>846953</v>
      </c>
      <c r="AC7" s="28">
        <v>673193</v>
      </c>
      <c r="AD7" s="9"/>
    </row>
    <row r="8" spans="1:30" ht="15" customHeight="1" x14ac:dyDescent="0.25">
      <c r="A8" s="19" t="s">
        <v>45</v>
      </c>
      <c r="B8" s="43">
        <f t="shared" ref="B8:K8" si="4">SUM(B9:B23)</f>
        <v>525819</v>
      </c>
      <c r="C8" s="43">
        <f t="shared" si="4"/>
        <v>463475</v>
      </c>
      <c r="D8" s="43">
        <f t="shared" si="4"/>
        <v>329171</v>
      </c>
      <c r="E8" s="43">
        <f>SUM(E9:E23)</f>
        <v>353832</v>
      </c>
      <c r="F8" s="43">
        <f t="shared" si="4"/>
        <v>293273</v>
      </c>
      <c r="G8" s="43">
        <f t="shared" si="4"/>
        <v>410799</v>
      </c>
      <c r="H8" s="43">
        <f t="shared" si="4"/>
        <v>327023</v>
      </c>
      <c r="I8" s="43">
        <f t="shared" si="4"/>
        <v>311597</v>
      </c>
      <c r="J8" s="43">
        <f t="shared" si="4"/>
        <v>292250</v>
      </c>
      <c r="K8" s="43">
        <f t="shared" si="4"/>
        <v>409772</v>
      </c>
      <c r="L8" s="43">
        <f t="shared" ref="L8:U8" si="5">SUM(L9:L23)</f>
        <v>239768</v>
      </c>
      <c r="M8" s="43">
        <f t="shared" si="5"/>
        <v>212591</v>
      </c>
      <c r="N8" s="43">
        <f t="shared" si="5"/>
        <v>277510</v>
      </c>
      <c r="O8" s="43">
        <f t="shared" si="5"/>
        <v>124608.79999999999</v>
      </c>
      <c r="P8" s="43">
        <f t="shared" si="5"/>
        <v>138603</v>
      </c>
      <c r="Q8" s="43">
        <f t="shared" si="5"/>
        <v>44738.8</v>
      </c>
      <c r="R8" s="43">
        <f t="shared" si="5"/>
        <v>65884</v>
      </c>
      <c r="S8" s="43">
        <f t="shared" si="5"/>
        <v>17194</v>
      </c>
      <c r="T8" s="43">
        <f t="shared" si="5"/>
        <v>27547.780000000002</v>
      </c>
      <c r="U8" s="43">
        <f t="shared" si="5"/>
        <v>50236.122199999998</v>
      </c>
      <c r="V8" s="43">
        <f>SUM(V9:V23)</f>
        <v>43163.014999999999</v>
      </c>
      <c r="W8" s="43">
        <f>SUM(W9:W23)</f>
        <v>59435.654000000002</v>
      </c>
      <c r="X8" s="43">
        <f>SUM(X9:X23)</f>
        <v>67376</v>
      </c>
      <c r="Y8" s="43">
        <f>SUM(Y9:Y23)</f>
        <v>19174.560000000001</v>
      </c>
      <c r="Z8" s="15"/>
      <c r="AA8" s="9"/>
      <c r="AB8" s="9"/>
      <c r="AC8" s="9"/>
      <c r="AD8" s="9"/>
    </row>
    <row r="9" spans="1:30" ht="12" customHeight="1" x14ac:dyDescent="0.25">
      <c r="A9" s="14" t="s">
        <v>44</v>
      </c>
      <c r="B9" s="25">
        <v>176783</v>
      </c>
      <c r="C9" s="25">
        <v>140771</v>
      </c>
      <c r="D9" s="25">
        <v>99448</v>
      </c>
      <c r="E9" s="25">
        <v>188728</v>
      </c>
      <c r="F9" s="25">
        <v>143319</v>
      </c>
      <c r="G9" s="25">
        <v>235872</v>
      </c>
      <c r="H9" s="25">
        <v>211084</v>
      </c>
      <c r="I9" s="25">
        <v>165959</v>
      </c>
      <c r="J9" s="25">
        <v>191902</v>
      </c>
      <c r="K9" s="26">
        <v>269173</v>
      </c>
      <c r="L9" s="44">
        <v>136326</v>
      </c>
      <c r="M9" s="44">
        <v>119972</v>
      </c>
      <c r="N9" s="44">
        <v>197453</v>
      </c>
      <c r="O9" s="44">
        <v>90743</v>
      </c>
      <c r="P9" s="44">
        <v>117927</v>
      </c>
      <c r="Q9" s="44">
        <v>40106</v>
      </c>
      <c r="R9" s="44">
        <v>60708.5</v>
      </c>
      <c r="S9" s="44">
        <v>13725</v>
      </c>
      <c r="T9" s="44">
        <v>23385.365000000005</v>
      </c>
      <c r="U9" s="44">
        <v>31166.3</v>
      </c>
      <c r="V9" s="44">
        <v>33702.800000000003</v>
      </c>
      <c r="W9" s="44">
        <v>55027</v>
      </c>
      <c r="X9" s="44">
        <v>58278</v>
      </c>
      <c r="Y9" s="44">
        <v>19027.47</v>
      </c>
      <c r="Z9" s="10"/>
      <c r="AA9" s="9"/>
      <c r="AB9" s="9"/>
      <c r="AC9" s="9"/>
      <c r="AD9" s="9"/>
    </row>
    <row r="10" spans="1:30" ht="11.1" hidden="1" customHeight="1" x14ac:dyDescent="0.25">
      <c r="A10" s="14" t="s">
        <v>43</v>
      </c>
      <c r="B10" s="25">
        <v>45175</v>
      </c>
      <c r="C10" s="25">
        <v>11988</v>
      </c>
      <c r="D10" s="25">
        <v>5016</v>
      </c>
      <c r="E10" s="25" t="s">
        <v>1</v>
      </c>
      <c r="F10" s="25" t="s">
        <v>1</v>
      </c>
      <c r="G10" s="22">
        <v>508</v>
      </c>
      <c r="H10" s="22">
        <v>90</v>
      </c>
      <c r="I10" s="25">
        <v>1013</v>
      </c>
      <c r="J10" s="25">
        <v>3271</v>
      </c>
      <c r="K10" s="26">
        <v>5130</v>
      </c>
      <c r="L10" s="44">
        <v>3233</v>
      </c>
      <c r="M10" s="44">
        <v>1205</v>
      </c>
      <c r="N10" s="44">
        <v>1907</v>
      </c>
      <c r="O10" s="44">
        <v>1598.4</v>
      </c>
      <c r="P10" s="44">
        <v>248</v>
      </c>
      <c r="Q10" s="44">
        <v>20</v>
      </c>
      <c r="R10" s="44" t="s">
        <v>1</v>
      </c>
      <c r="S10" s="44">
        <v>308.5</v>
      </c>
      <c r="T10" s="44" t="s">
        <v>1</v>
      </c>
      <c r="U10" s="44" t="s">
        <v>1</v>
      </c>
      <c r="V10" s="44" t="s">
        <v>1</v>
      </c>
      <c r="W10" s="44" t="s">
        <v>1</v>
      </c>
      <c r="X10" s="44" t="s">
        <v>1</v>
      </c>
      <c r="Y10" s="44"/>
      <c r="Z10" s="10"/>
      <c r="AA10" s="9"/>
      <c r="AB10" s="9"/>
      <c r="AC10" s="9"/>
      <c r="AD10" s="9"/>
    </row>
    <row r="11" spans="1:30" ht="12" customHeight="1" x14ac:dyDescent="0.25">
      <c r="A11" s="14" t="s">
        <v>42</v>
      </c>
      <c r="B11" s="25">
        <v>2622</v>
      </c>
      <c r="C11" s="25">
        <v>1631</v>
      </c>
      <c r="D11" s="22">
        <v>563</v>
      </c>
      <c r="E11" s="25">
        <v>2410</v>
      </c>
      <c r="F11" s="25">
        <v>2190</v>
      </c>
      <c r="G11" s="25">
        <v>2832</v>
      </c>
      <c r="H11" s="25">
        <v>1071</v>
      </c>
      <c r="I11" s="25">
        <v>3909</v>
      </c>
      <c r="J11" s="25">
        <v>7227</v>
      </c>
      <c r="K11" s="26">
        <v>9635</v>
      </c>
      <c r="L11" s="44">
        <v>2860</v>
      </c>
      <c r="M11" s="44">
        <v>3036</v>
      </c>
      <c r="N11" s="44">
        <v>1169</v>
      </c>
      <c r="O11" s="44">
        <v>771.4</v>
      </c>
      <c r="P11" s="44" t="s">
        <v>1</v>
      </c>
      <c r="Q11" s="44">
        <v>300.39999999999998</v>
      </c>
      <c r="R11" s="44">
        <v>738.5</v>
      </c>
      <c r="S11" s="44" t="s">
        <v>1</v>
      </c>
      <c r="T11" s="44" t="s">
        <v>1</v>
      </c>
      <c r="U11" s="44">
        <v>200.26999999999998</v>
      </c>
      <c r="V11" s="44" t="s">
        <v>1</v>
      </c>
      <c r="W11" s="44" t="s">
        <v>1</v>
      </c>
      <c r="X11" s="44" t="s">
        <v>1</v>
      </c>
      <c r="Y11" s="44" t="s">
        <v>1</v>
      </c>
      <c r="Z11" s="10"/>
      <c r="AA11" s="9"/>
      <c r="AB11" s="9"/>
      <c r="AC11" s="9"/>
      <c r="AD11" s="9"/>
    </row>
    <row r="12" spans="1:30" ht="12" customHeight="1" x14ac:dyDescent="0.25">
      <c r="A12" s="14" t="s">
        <v>41</v>
      </c>
      <c r="B12" s="25">
        <v>36181</v>
      </c>
      <c r="C12" s="25">
        <v>41431</v>
      </c>
      <c r="D12" s="25">
        <v>44285</v>
      </c>
      <c r="E12" s="25">
        <v>38193</v>
      </c>
      <c r="F12" s="25">
        <v>38170</v>
      </c>
      <c r="G12" s="25">
        <v>42560</v>
      </c>
      <c r="H12" s="25">
        <v>16973</v>
      </c>
      <c r="I12" s="25">
        <v>29993</v>
      </c>
      <c r="J12" s="25">
        <v>32175</v>
      </c>
      <c r="K12" s="26">
        <v>26984</v>
      </c>
      <c r="L12" s="44">
        <v>21188</v>
      </c>
      <c r="M12" s="44">
        <v>20088</v>
      </c>
      <c r="N12" s="44">
        <v>21649</v>
      </c>
      <c r="O12" s="44">
        <v>5668</v>
      </c>
      <c r="P12" s="44">
        <v>2974</v>
      </c>
      <c r="Q12" s="44">
        <v>1977.4</v>
      </c>
      <c r="R12" s="44">
        <v>1976</v>
      </c>
      <c r="S12" s="44">
        <v>2452.5</v>
      </c>
      <c r="T12" s="44">
        <v>3962.2249999999999</v>
      </c>
      <c r="U12" s="44">
        <v>9788.7872000000007</v>
      </c>
      <c r="V12" s="44">
        <v>4314.8149999999996</v>
      </c>
      <c r="W12" s="44">
        <v>3126.23</v>
      </c>
      <c r="X12" s="44">
        <v>3249</v>
      </c>
      <c r="Y12" s="44">
        <v>147.09</v>
      </c>
      <c r="Z12" s="10"/>
      <c r="AA12" s="9"/>
      <c r="AB12" s="9"/>
      <c r="AC12" s="9"/>
      <c r="AD12" s="9"/>
    </row>
    <row r="13" spans="1:30" ht="12" customHeight="1" x14ac:dyDescent="0.25">
      <c r="A13" s="21" t="s">
        <v>40</v>
      </c>
      <c r="B13" s="25">
        <v>15005</v>
      </c>
      <c r="C13" s="25">
        <v>19950</v>
      </c>
      <c r="D13" s="25">
        <v>16973</v>
      </c>
      <c r="E13" s="25">
        <v>10026</v>
      </c>
      <c r="F13" s="25">
        <v>16112</v>
      </c>
      <c r="G13" s="25">
        <v>24686</v>
      </c>
      <c r="H13" s="25">
        <v>11862</v>
      </c>
      <c r="I13" s="25">
        <v>15165</v>
      </c>
      <c r="J13" s="25">
        <v>10763</v>
      </c>
      <c r="K13" s="26">
        <v>16068</v>
      </c>
      <c r="L13" s="44">
        <v>10056</v>
      </c>
      <c r="M13" s="44">
        <v>9014</v>
      </c>
      <c r="N13" s="44">
        <v>9712</v>
      </c>
      <c r="O13" s="44">
        <v>4316</v>
      </c>
      <c r="P13" s="44">
        <v>3809</v>
      </c>
      <c r="Q13" s="44">
        <v>462</v>
      </c>
      <c r="R13" s="44">
        <v>1074</v>
      </c>
      <c r="S13" s="44">
        <v>448.5</v>
      </c>
      <c r="T13" s="44">
        <v>200.19</v>
      </c>
      <c r="U13" s="44">
        <v>242.285</v>
      </c>
      <c r="V13" s="44">
        <v>869.755</v>
      </c>
      <c r="W13" s="44" t="s">
        <v>1</v>
      </c>
      <c r="X13" s="44">
        <v>151</v>
      </c>
      <c r="Y13" s="44" t="s">
        <v>1</v>
      </c>
      <c r="Z13" s="10"/>
      <c r="AA13" s="9"/>
      <c r="AB13" s="9"/>
      <c r="AC13" s="9"/>
      <c r="AD13" s="9"/>
    </row>
    <row r="14" spans="1:30" ht="12" customHeight="1" x14ac:dyDescent="0.25">
      <c r="A14" s="14" t="s">
        <v>39</v>
      </c>
      <c r="B14" s="25">
        <v>11181</v>
      </c>
      <c r="C14" s="25">
        <v>8000</v>
      </c>
      <c r="D14" s="25">
        <v>10088</v>
      </c>
      <c r="E14" s="25">
        <v>13968</v>
      </c>
      <c r="F14" s="25">
        <v>9136</v>
      </c>
      <c r="G14" s="25">
        <v>13465</v>
      </c>
      <c r="H14" s="25">
        <v>13001</v>
      </c>
      <c r="I14" s="25">
        <v>19008</v>
      </c>
      <c r="J14" s="25" t="s">
        <v>1</v>
      </c>
      <c r="K14" s="26">
        <v>84</v>
      </c>
      <c r="L14" s="44">
        <v>94</v>
      </c>
      <c r="M14" s="44">
        <v>15850</v>
      </c>
      <c r="N14" s="44">
        <v>19435</v>
      </c>
      <c r="O14" s="44">
        <v>6300</v>
      </c>
      <c r="P14" s="44" t="s">
        <v>1</v>
      </c>
      <c r="Q14" s="44" t="s">
        <v>1</v>
      </c>
      <c r="R14" s="44" t="s">
        <v>1</v>
      </c>
      <c r="S14" s="44" t="s">
        <v>1</v>
      </c>
      <c r="T14" s="44" t="s">
        <v>1</v>
      </c>
      <c r="U14" s="44">
        <v>1002.34</v>
      </c>
      <c r="V14" s="44" t="s">
        <v>1</v>
      </c>
      <c r="W14" s="44" t="s">
        <v>1</v>
      </c>
      <c r="X14" s="44" t="s">
        <v>1</v>
      </c>
      <c r="Y14" s="44" t="s">
        <v>1</v>
      </c>
      <c r="Z14" s="10"/>
      <c r="AA14" s="9"/>
      <c r="AB14" s="9"/>
      <c r="AC14" s="9"/>
      <c r="AD14" s="9"/>
    </row>
    <row r="15" spans="1:30" ht="11.1" hidden="1" customHeight="1" x14ac:dyDescent="0.25">
      <c r="A15" s="14" t="s">
        <v>38</v>
      </c>
      <c r="B15" s="25">
        <v>1194</v>
      </c>
      <c r="C15" s="25">
        <v>1170</v>
      </c>
      <c r="D15" s="22">
        <v>202</v>
      </c>
      <c r="E15" s="22">
        <v>677</v>
      </c>
      <c r="F15" s="22">
        <v>313</v>
      </c>
      <c r="G15" s="25" t="s">
        <v>1</v>
      </c>
      <c r="H15" s="25" t="s">
        <v>1</v>
      </c>
      <c r="I15" s="25" t="s">
        <v>1</v>
      </c>
      <c r="J15" s="25" t="s">
        <v>1</v>
      </c>
      <c r="K15" s="26" t="s">
        <v>1</v>
      </c>
      <c r="L15" s="44">
        <v>60</v>
      </c>
      <c r="M15" s="44" t="s">
        <v>1</v>
      </c>
      <c r="N15" s="44" t="s">
        <v>1</v>
      </c>
      <c r="O15" s="44" t="s">
        <v>1</v>
      </c>
      <c r="P15" s="44" t="s">
        <v>1</v>
      </c>
      <c r="Q15" s="44" t="s">
        <v>1</v>
      </c>
      <c r="R15" s="44" t="s">
        <v>1</v>
      </c>
      <c r="S15" s="44" t="s">
        <v>1</v>
      </c>
      <c r="T15" s="44" t="s">
        <v>1</v>
      </c>
      <c r="U15" s="44" t="s">
        <v>1</v>
      </c>
      <c r="V15" s="44" t="s">
        <v>1</v>
      </c>
      <c r="W15" s="44" t="s">
        <v>1</v>
      </c>
      <c r="X15" s="44" t="s">
        <v>1</v>
      </c>
      <c r="Y15" s="44" t="s">
        <v>1</v>
      </c>
      <c r="Z15" s="10"/>
      <c r="AA15" s="9"/>
      <c r="AB15" s="9"/>
      <c r="AC15" s="9"/>
      <c r="AD15" s="9"/>
    </row>
    <row r="16" spans="1:30" ht="11.1" hidden="1" customHeight="1" x14ac:dyDescent="0.25">
      <c r="A16" s="14" t="s">
        <v>37</v>
      </c>
      <c r="B16" s="25">
        <v>22975</v>
      </c>
      <c r="C16" s="25">
        <v>17135</v>
      </c>
      <c r="D16" s="25">
        <v>11262</v>
      </c>
      <c r="E16" s="25">
        <v>15960</v>
      </c>
      <c r="F16" s="25">
        <v>10335</v>
      </c>
      <c r="G16" s="25">
        <v>9508</v>
      </c>
      <c r="H16" s="25">
        <v>10428</v>
      </c>
      <c r="I16" s="25">
        <v>8120</v>
      </c>
      <c r="J16" s="25">
        <v>10319</v>
      </c>
      <c r="K16" s="26">
        <v>9427</v>
      </c>
      <c r="L16" s="44">
        <v>10007</v>
      </c>
      <c r="M16" s="44">
        <v>3919</v>
      </c>
      <c r="N16" s="44">
        <v>4198</v>
      </c>
      <c r="O16" s="44">
        <v>1671</v>
      </c>
      <c r="P16" s="44">
        <v>606</v>
      </c>
      <c r="Q16" s="44" t="s">
        <v>1</v>
      </c>
      <c r="R16" s="44" t="s">
        <v>1</v>
      </c>
      <c r="S16" s="44">
        <v>259.5</v>
      </c>
      <c r="T16" s="44" t="s">
        <v>1</v>
      </c>
      <c r="U16" s="44" t="s">
        <v>1</v>
      </c>
      <c r="V16" s="44" t="s">
        <v>1</v>
      </c>
      <c r="W16" s="44" t="s">
        <v>1</v>
      </c>
      <c r="X16" s="44" t="s">
        <v>1</v>
      </c>
      <c r="Y16" s="44" t="s">
        <v>1</v>
      </c>
      <c r="Z16" s="10"/>
      <c r="AA16" s="9"/>
      <c r="AB16" s="9"/>
      <c r="AC16" s="9"/>
      <c r="AD16" s="9"/>
    </row>
    <row r="17" spans="1:35" ht="11.1" hidden="1" customHeight="1" x14ac:dyDescent="0.25">
      <c r="A17" s="14" t="s">
        <v>36</v>
      </c>
      <c r="B17" s="25">
        <v>2604</v>
      </c>
      <c r="C17" s="22">
        <v>672</v>
      </c>
      <c r="D17" s="22">
        <v>240</v>
      </c>
      <c r="E17" s="25" t="s">
        <v>1</v>
      </c>
      <c r="F17" s="25" t="s">
        <v>1</v>
      </c>
      <c r="G17" s="25" t="s">
        <v>1</v>
      </c>
      <c r="H17" s="25" t="s">
        <v>1</v>
      </c>
      <c r="I17" s="25" t="s">
        <v>1</v>
      </c>
      <c r="J17" s="25" t="s">
        <v>1</v>
      </c>
      <c r="K17" s="26">
        <v>29</v>
      </c>
      <c r="L17" s="44" t="s">
        <v>1</v>
      </c>
      <c r="M17" s="44" t="s">
        <v>1</v>
      </c>
      <c r="N17" s="44" t="s">
        <v>1</v>
      </c>
      <c r="O17" s="44" t="s">
        <v>1</v>
      </c>
      <c r="P17" s="44" t="s">
        <v>1</v>
      </c>
      <c r="Q17" s="44" t="s">
        <v>1</v>
      </c>
      <c r="R17" s="44" t="s">
        <v>1</v>
      </c>
      <c r="S17" s="44" t="s">
        <v>1</v>
      </c>
      <c r="T17" s="44" t="s">
        <v>1</v>
      </c>
      <c r="U17" s="44" t="s">
        <v>1</v>
      </c>
      <c r="V17" s="44" t="s">
        <v>1</v>
      </c>
      <c r="W17" s="44" t="s">
        <v>1</v>
      </c>
      <c r="X17" s="44" t="s">
        <v>1</v>
      </c>
      <c r="Y17" s="44" t="s">
        <v>1</v>
      </c>
      <c r="Z17" s="10"/>
      <c r="AA17" s="9"/>
      <c r="AB17" s="9"/>
      <c r="AC17" s="9"/>
      <c r="AD17" s="9"/>
    </row>
    <row r="18" spans="1:35" ht="12" customHeight="1" x14ac:dyDescent="0.25">
      <c r="A18" s="14" t="s">
        <v>35</v>
      </c>
      <c r="B18" s="25">
        <v>65143</v>
      </c>
      <c r="C18" s="25">
        <v>57250</v>
      </c>
      <c r="D18" s="25">
        <v>58179</v>
      </c>
      <c r="E18" s="25">
        <v>5927</v>
      </c>
      <c r="F18" s="25">
        <v>1825</v>
      </c>
      <c r="G18" s="25">
        <v>2215</v>
      </c>
      <c r="H18" s="22">
        <v>413</v>
      </c>
      <c r="I18" s="25">
        <v>1586</v>
      </c>
      <c r="J18" s="25" t="s">
        <v>1</v>
      </c>
      <c r="K18" s="26">
        <v>263</v>
      </c>
      <c r="L18" s="44">
        <v>267</v>
      </c>
      <c r="M18" s="44">
        <v>680</v>
      </c>
      <c r="N18" s="44" t="s">
        <v>1</v>
      </c>
      <c r="O18" s="44" t="s">
        <v>1</v>
      </c>
      <c r="P18" s="44" t="s">
        <v>1</v>
      </c>
      <c r="Q18" s="44" t="s">
        <v>1</v>
      </c>
      <c r="R18" s="44" t="s">
        <v>1</v>
      </c>
      <c r="S18" s="44" t="s">
        <v>1</v>
      </c>
      <c r="T18" s="44" t="s">
        <v>1</v>
      </c>
      <c r="U18" s="44" t="s">
        <v>1</v>
      </c>
      <c r="V18" s="44" t="s">
        <v>1</v>
      </c>
      <c r="W18" s="44">
        <v>0.70199999999999996</v>
      </c>
      <c r="X18" s="44" t="s">
        <v>1</v>
      </c>
      <c r="Y18" s="44" t="s">
        <v>1</v>
      </c>
      <c r="Z18" s="10"/>
      <c r="AA18" s="9"/>
      <c r="AB18" s="9"/>
      <c r="AC18" s="9"/>
      <c r="AD18" s="9"/>
    </row>
    <row r="19" spans="1:35" ht="11.1" hidden="1" customHeight="1" x14ac:dyDescent="0.25">
      <c r="A19" s="14" t="s">
        <v>34</v>
      </c>
      <c r="B19" s="25">
        <v>12253</v>
      </c>
      <c r="C19" s="25">
        <v>13075</v>
      </c>
      <c r="D19" s="25">
        <v>10870</v>
      </c>
      <c r="E19" s="25">
        <v>4855</v>
      </c>
      <c r="F19" s="25">
        <v>15923</v>
      </c>
      <c r="G19" s="25">
        <v>16814</v>
      </c>
      <c r="H19" s="25">
        <v>6204</v>
      </c>
      <c r="I19" s="25">
        <v>7018</v>
      </c>
      <c r="J19" s="25">
        <v>5372</v>
      </c>
      <c r="K19" s="26">
        <v>5447</v>
      </c>
      <c r="L19" s="44">
        <v>1399</v>
      </c>
      <c r="M19" s="44">
        <v>252</v>
      </c>
      <c r="N19" s="44">
        <v>603</v>
      </c>
      <c r="O19" s="44" t="s">
        <v>1</v>
      </c>
      <c r="P19" s="44" t="s">
        <v>1</v>
      </c>
      <c r="Q19" s="44" t="s">
        <v>1</v>
      </c>
      <c r="R19" s="44" t="s">
        <v>1</v>
      </c>
      <c r="S19" s="44" t="s">
        <v>1</v>
      </c>
      <c r="T19" s="44" t="s">
        <v>1</v>
      </c>
      <c r="U19" s="44" t="s">
        <v>1</v>
      </c>
      <c r="V19" s="44" t="s">
        <v>1</v>
      </c>
      <c r="W19" s="44" t="s">
        <v>1</v>
      </c>
      <c r="X19" s="44" t="s">
        <v>1</v>
      </c>
      <c r="Y19" s="44" t="s">
        <v>1</v>
      </c>
      <c r="Z19" s="10"/>
      <c r="AA19" s="9"/>
      <c r="AB19" s="9"/>
      <c r="AC19" s="9"/>
      <c r="AD19" s="9"/>
    </row>
    <row r="20" spans="1:35" ht="11.1" hidden="1" customHeight="1" x14ac:dyDescent="0.25">
      <c r="A20" s="14" t="s">
        <v>33</v>
      </c>
      <c r="B20" s="25">
        <v>8747</v>
      </c>
      <c r="C20" s="25">
        <v>24717</v>
      </c>
      <c r="D20" s="25">
        <v>30256</v>
      </c>
      <c r="E20" s="25">
        <v>3645</v>
      </c>
      <c r="F20" s="25">
        <v>14464</v>
      </c>
      <c r="G20" s="25">
        <v>18707</v>
      </c>
      <c r="H20" s="25">
        <v>4589</v>
      </c>
      <c r="I20" s="25">
        <v>2820</v>
      </c>
      <c r="J20" s="25">
        <v>2407</v>
      </c>
      <c r="K20" s="26">
        <v>1993</v>
      </c>
      <c r="L20" s="44">
        <v>2002</v>
      </c>
      <c r="M20" s="44">
        <v>2497</v>
      </c>
      <c r="N20" s="44">
        <v>500</v>
      </c>
      <c r="O20" s="44">
        <v>1379</v>
      </c>
      <c r="P20" s="44">
        <v>719</v>
      </c>
      <c r="Q20" s="44" t="s">
        <v>1</v>
      </c>
      <c r="R20" s="44" t="s">
        <v>1</v>
      </c>
      <c r="S20" s="44" t="s">
        <v>1</v>
      </c>
      <c r="T20" s="44" t="s">
        <v>1</v>
      </c>
      <c r="U20" s="44" t="s">
        <v>1</v>
      </c>
      <c r="V20" s="44" t="s">
        <v>1</v>
      </c>
      <c r="W20" s="44" t="s">
        <v>1</v>
      </c>
      <c r="X20" s="44" t="s">
        <v>1</v>
      </c>
      <c r="Y20" s="44" t="s">
        <v>1</v>
      </c>
      <c r="Z20" s="10"/>
      <c r="AA20" s="13"/>
      <c r="AB20" s="13"/>
      <c r="AC20" s="13"/>
      <c r="AD20" s="13"/>
      <c r="AE20" s="13"/>
      <c r="AF20" s="13"/>
    </row>
    <row r="21" spans="1:35" ht="9.9499999999999993" hidden="1" customHeight="1" x14ac:dyDescent="0.25">
      <c r="A21" s="14" t="s">
        <v>32</v>
      </c>
      <c r="B21" s="25">
        <v>2046</v>
      </c>
      <c r="C21" s="25">
        <v>301</v>
      </c>
      <c r="D21" s="25">
        <v>1004</v>
      </c>
      <c r="E21" s="25">
        <v>1328</v>
      </c>
      <c r="F21" s="25">
        <v>1455</v>
      </c>
      <c r="G21" s="22">
        <v>110</v>
      </c>
      <c r="H21" s="25" t="s">
        <v>1</v>
      </c>
      <c r="I21" s="25" t="s">
        <v>1</v>
      </c>
      <c r="J21" s="25" t="s">
        <v>1</v>
      </c>
      <c r="K21" s="26" t="s">
        <v>1</v>
      </c>
      <c r="L21" s="44" t="s">
        <v>1</v>
      </c>
      <c r="M21" s="44" t="s">
        <v>1</v>
      </c>
      <c r="N21" s="44" t="s">
        <v>1</v>
      </c>
      <c r="O21" s="44" t="s">
        <v>1</v>
      </c>
      <c r="P21" s="44" t="s">
        <v>1</v>
      </c>
      <c r="Q21" s="44"/>
      <c r="R21" s="44" t="s">
        <v>1</v>
      </c>
      <c r="S21" s="44" t="s">
        <v>1</v>
      </c>
      <c r="T21" s="44" t="s">
        <v>1</v>
      </c>
      <c r="U21" s="44" t="s">
        <v>1</v>
      </c>
      <c r="V21" s="44" t="s">
        <v>1</v>
      </c>
      <c r="W21" s="44" t="s">
        <v>1</v>
      </c>
      <c r="X21" s="44"/>
      <c r="Y21" s="44" t="s">
        <v>1</v>
      </c>
      <c r="Z21" s="10"/>
      <c r="AA21" s="13"/>
      <c r="AB21" s="13"/>
      <c r="AC21" s="13"/>
      <c r="AD21" s="13"/>
      <c r="AE21" s="13"/>
      <c r="AF21" s="13"/>
    </row>
    <row r="22" spans="1:35" ht="12" customHeight="1" x14ac:dyDescent="0.25">
      <c r="A22" s="24" t="s">
        <v>31</v>
      </c>
      <c r="B22" s="25">
        <v>4638</v>
      </c>
      <c r="C22" s="22">
        <v>512</v>
      </c>
      <c r="D22" s="25" t="s">
        <v>1</v>
      </c>
      <c r="E22" s="25" t="s">
        <v>1</v>
      </c>
      <c r="F22" s="22">
        <v>100</v>
      </c>
      <c r="G22" s="22">
        <v>541</v>
      </c>
      <c r="H22" s="22">
        <v>365</v>
      </c>
      <c r="I22" s="25">
        <v>2818</v>
      </c>
      <c r="J22" s="25">
        <v>1637</v>
      </c>
      <c r="K22" s="26">
        <v>3602</v>
      </c>
      <c r="L22" s="44">
        <v>4076</v>
      </c>
      <c r="M22" s="44">
        <v>1498</v>
      </c>
      <c r="N22" s="44" t="s">
        <v>1</v>
      </c>
      <c r="O22" s="44" t="s">
        <v>1</v>
      </c>
      <c r="P22" s="44">
        <v>750</v>
      </c>
      <c r="Q22" s="44" t="s">
        <v>1</v>
      </c>
      <c r="R22" s="44" t="s">
        <v>1</v>
      </c>
      <c r="S22" s="44" t="s">
        <v>1</v>
      </c>
      <c r="T22" s="44" t="s">
        <v>1</v>
      </c>
      <c r="U22" s="44" t="s">
        <v>1</v>
      </c>
      <c r="V22" s="44" t="s">
        <v>1</v>
      </c>
      <c r="W22" s="44" t="s">
        <v>1</v>
      </c>
      <c r="X22" s="44">
        <v>51</v>
      </c>
      <c r="Y22" s="44" t="s">
        <v>1</v>
      </c>
      <c r="Z22" s="10"/>
      <c r="AA22" s="13">
        <v>2014</v>
      </c>
      <c r="AB22" s="13">
        <v>2015</v>
      </c>
      <c r="AC22" s="13">
        <v>2016</v>
      </c>
      <c r="AD22" s="13">
        <v>2017</v>
      </c>
      <c r="AE22" s="13" t="s">
        <v>15</v>
      </c>
      <c r="AF22" s="13"/>
    </row>
    <row r="23" spans="1:35" ht="12" customHeight="1" x14ac:dyDescent="0.25">
      <c r="A23" s="14" t="s">
        <v>2</v>
      </c>
      <c r="B23" s="25">
        <v>119272</v>
      </c>
      <c r="C23" s="25">
        <v>124872</v>
      </c>
      <c r="D23" s="25">
        <v>40785</v>
      </c>
      <c r="E23" s="25">
        <v>68115</v>
      </c>
      <c r="F23" s="25">
        <v>39931</v>
      </c>
      <c r="G23" s="25">
        <v>42981</v>
      </c>
      <c r="H23" s="25">
        <v>50943</v>
      </c>
      <c r="I23" s="25">
        <v>54188</v>
      </c>
      <c r="J23" s="25">
        <v>27177</v>
      </c>
      <c r="K23" s="26">
        <v>61937</v>
      </c>
      <c r="L23" s="44">
        <v>48200</v>
      </c>
      <c r="M23" s="44">
        <v>34580</v>
      </c>
      <c r="N23" s="44">
        <v>20884</v>
      </c>
      <c r="O23" s="44">
        <v>12162</v>
      </c>
      <c r="P23" s="44">
        <v>11570</v>
      </c>
      <c r="Q23" s="44">
        <v>1873</v>
      </c>
      <c r="R23" s="44">
        <v>1387</v>
      </c>
      <c r="S23" s="44" t="s">
        <v>1</v>
      </c>
      <c r="T23" s="44" t="s">
        <v>1</v>
      </c>
      <c r="U23" s="44">
        <v>7836.14</v>
      </c>
      <c r="V23" s="44">
        <v>4275.6449999999995</v>
      </c>
      <c r="W23" s="44">
        <v>1281.722</v>
      </c>
      <c r="X23" s="44">
        <v>5647</v>
      </c>
      <c r="Y23" s="44" t="s">
        <v>1</v>
      </c>
      <c r="Z23" s="10"/>
      <c r="AA23" s="13">
        <f>+P10+P22+P23</f>
        <v>12568</v>
      </c>
      <c r="AB23" s="13">
        <f>+Q10+Q11+Q23</f>
        <v>2193.4</v>
      </c>
      <c r="AC23" s="13">
        <f>+R11+R23</f>
        <v>2125.5</v>
      </c>
      <c r="AD23" s="13">
        <f>+S10</f>
        <v>308.5</v>
      </c>
      <c r="AE23" s="13" t="str">
        <f>+T23</f>
        <v>-</v>
      </c>
      <c r="AI23" s="27"/>
    </row>
    <row r="24" spans="1:35" ht="15" customHeight="1" x14ac:dyDescent="0.25">
      <c r="A24" s="19" t="s">
        <v>30</v>
      </c>
      <c r="B24" s="43">
        <f t="shared" ref="B24:L24" si="6">SUM(B25:B33)</f>
        <v>189710</v>
      </c>
      <c r="C24" s="43">
        <f t="shared" si="6"/>
        <v>145163</v>
      </c>
      <c r="D24" s="43">
        <f t="shared" si="6"/>
        <v>94286</v>
      </c>
      <c r="E24" s="43">
        <f t="shared" si="6"/>
        <v>82940</v>
      </c>
      <c r="F24" s="43">
        <f t="shared" si="6"/>
        <v>168619</v>
      </c>
      <c r="G24" s="43">
        <f t="shared" si="6"/>
        <v>92900</v>
      </c>
      <c r="H24" s="43">
        <f t="shared" si="6"/>
        <v>107851</v>
      </c>
      <c r="I24" s="43">
        <f t="shared" si="6"/>
        <v>53435</v>
      </c>
      <c r="J24" s="43">
        <f t="shared" si="6"/>
        <v>63677</v>
      </c>
      <c r="K24" s="43">
        <f t="shared" si="6"/>
        <v>22652</v>
      </c>
      <c r="L24" s="43">
        <f t="shared" si="6"/>
        <v>59722</v>
      </c>
      <c r="M24" s="43">
        <f t="shared" ref="M24:Y24" si="7">SUM(M25:M33)</f>
        <v>70369</v>
      </c>
      <c r="N24" s="43">
        <f t="shared" si="7"/>
        <v>70781</v>
      </c>
      <c r="O24" s="43">
        <f t="shared" si="7"/>
        <v>64845</v>
      </c>
      <c r="P24" s="43">
        <f t="shared" si="7"/>
        <v>88272</v>
      </c>
      <c r="Q24" s="43">
        <f t="shared" si="7"/>
        <v>33631</v>
      </c>
      <c r="R24" s="43">
        <f t="shared" si="7"/>
        <v>27121</v>
      </c>
      <c r="S24" s="43">
        <f t="shared" si="7"/>
        <v>34158</v>
      </c>
      <c r="T24" s="43">
        <f t="shared" si="7"/>
        <v>30689.717553999999</v>
      </c>
      <c r="U24" s="43">
        <f t="shared" si="7"/>
        <v>44032.060749999997</v>
      </c>
      <c r="V24" s="43">
        <f t="shared" si="7"/>
        <v>24896.389963000001</v>
      </c>
      <c r="W24" s="43">
        <f t="shared" si="7"/>
        <v>20171.489000000001</v>
      </c>
      <c r="X24" s="43">
        <f t="shared" si="7"/>
        <v>73662</v>
      </c>
      <c r="Y24" s="43">
        <f t="shared" si="7"/>
        <v>17113.539999999997</v>
      </c>
      <c r="Z24" s="15"/>
      <c r="AA24" s="9"/>
      <c r="AB24" s="9"/>
      <c r="AC24" s="9"/>
      <c r="AD24" s="9"/>
    </row>
    <row r="25" spans="1:35" ht="12" customHeight="1" x14ac:dyDescent="0.25">
      <c r="A25" s="21" t="s">
        <v>29</v>
      </c>
      <c r="B25" s="12">
        <v>61620</v>
      </c>
      <c r="C25" s="12">
        <v>69416</v>
      </c>
      <c r="D25" s="12">
        <v>53310</v>
      </c>
      <c r="E25" s="12">
        <v>44629</v>
      </c>
      <c r="F25" s="12">
        <v>50381</v>
      </c>
      <c r="G25" s="12">
        <v>35703</v>
      </c>
      <c r="H25" s="12">
        <v>39830</v>
      </c>
      <c r="I25" s="12">
        <v>29812</v>
      </c>
      <c r="J25" s="12">
        <v>26087</v>
      </c>
      <c r="K25" s="13">
        <v>12726</v>
      </c>
      <c r="L25" s="45">
        <v>10943</v>
      </c>
      <c r="M25" s="45">
        <v>10379</v>
      </c>
      <c r="N25" s="45">
        <v>11356</v>
      </c>
      <c r="O25" s="45">
        <v>5935</v>
      </c>
      <c r="P25" s="45">
        <v>9319</v>
      </c>
      <c r="Q25" s="45">
        <v>5310</v>
      </c>
      <c r="R25" s="45">
        <v>5149</v>
      </c>
      <c r="S25" s="45">
        <v>4747</v>
      </c>
      <c r="T25" s="45">
        <v>1907.3100000000002</v>
      </c>
      <c r="U25" s="45">
        <v>6480.3549999999996</v>
      </c>
      <c r="V25" s="45">
        <v>4700.6350000000002</v>
      </c>
      <c r="W25" s="45">
        <v>4352.9250000000002</v>
      </c>
      <c r="X25" s="45">
        <v>1560</v>
      </c>
      <c r="Y25" s="44" t="s">
        <v>1</v>
      </c>
      <c r="Z25" s="11"/>
      <c r="AA25" s="9"/>
      <c r="AB25" s="9"/>
      <c r="AC25" s="9"/>
      <c r="AD25" s="9"/>
    </row>
    <row r="26" spans="1:35" ht="12" customHeight="1" x14ac:dyDescent="0.25">
      <c r="A26" s="14" t="s">
        <v>28</v>
      </c>
      <c r="B26" s="12">
        <v>23746</v>
      </c>
      <c r="C26" s="12">
        <v>20501</v>
      </c>
      <c r="D26" s="12">
        <v>7236</v>
      </c>
      <c r="E26" s="12">
        <v>5594</v>
      </c>
      <c r="F26" s="12">
        <v>14962</v>
      </c>
      <c r="G26" s="12">
        <v>10527</v>
      </c>
      <c r="H26" s="12">
        <v>7430</v>
      </c>
      <c r="I26" s="12">
        <v>2165</v>
      </c>
      <c r="J26" s="12">
        <v>1953</v>
      </c>
      <c r="K26" s="13">
        <v>1828</v>
      </c>
      <c r="L26" s="45">
        <v>1357</v>
      </c>
      <c r="M26" s="44">
        <v>684</v>
      </c>
      <c r="N26" s="45">
        <v>1041</v>
      </c>
      <c r="O26" s="44">
        <v>598</v>
      </c>
      <c r="P26" s="44">
        <v>208</v>
      </c>
      <c r="Q26" s="44">
        <v>63</v>
      </c>
      <c r="R26" s="44" t="s">
        <v>1</v>
      </c>
      <c r="S26" s="44">
        <v>68</v>
      </c>
      <c r="T26" s="44">
        <v>98.66</v>
      </c>
      <c r="U26" s="44">
        <v>300.57</v>
      </c>
      <c r="V26" s="44">
        <v>299.31</v>
      </c>
      <c r="W26" s="44">
        <v>252.74</v>
      </c>
      <c r="X26" s="44">
        <v>1130</v>
      </c>
      <c r="Y26" s="44">
        <v>26.39</v>
      </c>
      <c r="Z26" s="10"/>
      <c r="AA26" s="9"/>
      <c r="AB26" s="9"/>
      <c r="AC26" s="9"/>
      <c r="AD26" s="9"/>
    </row>
    <row r="27" spans="1:35" ht="12" customHeight="1" x14ac:dyDescent="0.25">
      <c r="A27" s="14" t="s">
        <v>27</v>
      </c>
      <c r="B27" s="25" t="s">
        <v>1</v>
      </c>
      <c r="C27" s="22">
        <v>1977</v>
      </c>
      <c r="D27" s="25" t="s">
        <v>1</v>
      </c>
      <c r="E27" s="22">
        <v>272</v>
      </c>
      <c r="F27" s="25">
        <v>282</v>
      </c>
      <c r="G27" s="22">
        <v>353</v>
      </c>
      <c r="H27" s="25" t="s">
        <v>1</v>
      </c>
      <c r="I27" s="25" t="s">
        <v>1</v>
      </c>
      <c r="J27" s="22">
        <v>80</v>
      </c>
      <c r="K27" s="26">
        <v>37</v>
      </c>
      <c r="L27" s="44" t="s">
        <v>1</v>
      </c>
      <c r="M27" s="44" t="s">
        <v>1</v>
      </c>
      <c r="N27" s="44">
        <v>320</v>
      </c>
      <c r="O27" s="44" t="s">
        <v>1</v>
      </c>
      <c r="P27" s="44" t="s">
        <v>1</v>
      </c>
      <c r="Q27" s="44" t="s">
        <v>1</v>
      </c>
      <c r="R27" s="44" t="s">
        <v>1</v>
      </c>
      <c r="S27" s="44" t="s">
        <v>1</v>
      </c>
      <c r="T27" s="44" t="s">
        <v>1</v>
      </c>
      <c r="U27" s="44">
        <v>234.38574999999997</v>
      </c>
      <c r="V27" s="44">
        <v>738.17499999999995</v>
      </c>
      <c r="W27" s="44">
        <v>175.09</v>
      </c>
      <c r="X27" s="44" t="s">
        <v>1</v>
      </c>
      <c r="Y27" s="44" t="s">
        <v>1</v>
      </c>
      <c r="Z27" s="10"/>
      <c r="AA27" s="9"/>
      <c r="AB27" s="9"/>
      <c r="AC27" s="9"/>
      <c r="AD27" s="9"/>
    </row>
    <row r="28" spans="1:35" ht="12" customHeight="1" x14ac:dyDescent="0.25">
      <c r="A28" s="14" t="s">
        <v>26</v>
      </c>
      <c r="B28" s="12">
        <v>9835</v>
      </c>
      <c r="C28" s="25">
        <v>8689</v>
      </c>
      <c r="D28" s="12">
        <v>7922</v>
      </c>
      <c r="E28" s="25">
        <v>6235</v>
      </c>
      <c r="F28" s="12">
        <v>43227</v>
      </c>
      <c r="G28" s="25">
        <v>11168</v>
      </c>
      <c r="H28" s="22">
        <v>602</v>
      </c>
      <c r="I28" s="12">
        <v>2149</v>
      </c>
      <c r="J28" s="25" t="s">
        <v>1</v>
      </c>
      <c r="K28" s="26">
        <v>212</v>
      </c>
      <c r="L28" s="45">
        <v>2314</v>
      </c>
      <c r="M28" s="44">
        <v>526</v>
      </c>
      <c r="N28" s="44" t="s">
        <v>1</v>
      </c>
      <c r="O28" s="44">
        <v>683</v>
      </c>
      <c r="P28" s="45">
        <v>1177</v>
      </c>
      <c r="Q28" s="44">
        <v>888</v>
      </c>
      <c r="R28" s="44">
        <v>753</v>
      </c>
      <c r="S28" s="44">
        <v>807</v>
      </c>
      <c r="T28" s="44">
        <v>236.36</v>
      </c>
      <c r="U28" s="44">
        <v>156.07999999999998</v>
      </c>
      <c r="V28" s="44">
        <v>168.5539629999999</v>
      </c>
      <c r="W28" s="44">
        <v>403.03399999999999</v>
      </c>
      <c r="X28" s="44">
        <v>240</v>
      </c>
      <c r="Y28" s="44">
        <v>16.28</v>
      </c>
      <c r="Z28" s="10"/>
      <c r="AA28" s="9"/>
      <c r="AB28" s="9"/>
      <c r="AC28" s="9"/>
      <c r="AD28" s="9"/>
    </row>
    <row r="29" spans="1:35" ht="12" customHeight="1" x14ac:dyDescent="0.25">
      <c r="A29" s="14" t="s">
        <v>25</v>
      </c>
      <c r="B29" s="25">
        <v>1900</v>
      </c>
      <c r="C29" s="25">
        <v>3448</v>
      </c>
      <c r="D29" s="25">
        <v>3297</v>
      </c>
      <c r="E29" s="25">
        <v>2807</v>
      </c>
      <c r="F29" s="25">
        <v>4688</v>
      </c>
      <c r="G29" s="25">
        <v>2714</v>
      </c>
      <c r="H29" s="25">
        <v>2623</v>
      </c>
      <c r="I29" s="22">
        <v>407</v>
      </c>
      <c r="J29" s="12">
        <v>1819</v>
      </c>
      <c r="K29" s="26">
        <v>726</v>
      </c>
      <c r="L29" s="45">
        <v>1129</v>
      </c>
      <c r="M29" s="44">
        <v>220</v>
      </c>
      <c r="N29" s="44">
        <v>202</v>
      </c>
      <c r="O29" s="44">
        <v>114</v>
      </c>
      <c r="P29" s="44">
        <v>173</v>
      </c>
      <c r="Q29" s="44">
        <v>209</v>
      </c>
      <c r="R29" s="44">
        <v>208</v>
      </c>
      <c r="S29" s="44">
        <v>380</v>
      </c>
      <c r="T29" s="44">
        <v>1246.1199999999999</v>
      </c>
      <c r="U29" s="44">
        <v>2995.0299999999997</v>
      </c>
      <c r="V29" s="44">
        <v>1347.35</v>
      </c>
      <c r="W29" s="44">
        <v>959.15</v>
      </c>
      <c r="X29" s="44">
        <v>1516</v>
      </c>
      <c r="Y29" s="44">
        <v>723.48</v>
      </c>
      <c r="Z29" s="10"/>
      <c r="AA29" s="9"/>
      <c r="AB29" s="9"/>
      <c r="AC29" s="9"/>
      <c r="AD29" s="9"/>
    </row>
    <row r="30" spans="1:35" ht="12" customHeight="1" x14ac:dyDescent="0.25">
      <c r="A30" s="14" t="s">
        <v>24</v>
      </c>
      <c r="B30" s="22">
        <v>508</v>
      </c>
      <c r="C30" s="22">
        <v>834</v>
      </c>
      <c r="D30" s="22">
        <v>80</v>
      </c>
      <c r="E30" s="25" t="s">
        <v>1</v>
      </c>
      <c r="F30" s="22">
        <v>199</v>
      </c>
      <c r="G30" s="25" t="s">
        <v>1</v>
      </c>
      <c r="H30" s="25" t="s">
        <v>1</v>
      </c>
      <c r="I30" s="25" t="s">
        <v>1</v>
      </c>
      <c r="J30" s="25" t="s">
        <v>1</v>
      </c>
      <c r="K30" s="26" t="s">
        <v>1</v>
      </c>
      <c r="L30" s="44" t="s">
        <v>1</v>
      </c>
      <c r="M30" s="44" t="s">
        <v>1</v>
      </c>
      <c r="N30" s="44" t="s">
        <v>1</v>
      </c>
      <c r="O30" s="44" t="s">
        <v>1</v>
      </c>
      <c r="P30" s="44" t="s">
        <v>1</v>
      </c>
      <c r="Q30" s="44" t="s">
        <v>1</v>
      </c>
      <c r="R30" s="44" t="s">
        <v>1</v>
      </c>
      <c r="S30" s="44" t="s">
        <v>1</v>
      </c>
      <c r="T30" s="44" t="s">
        <v>1</v>
      </c>
      <c r="U30" s="44" t="s">
        <v>1</v>
      </c>
      <c r="V30" s="44" t="s">
        <v>1</v>
      </c>
      <c r="W30" s="44" t="s">
        <v>1</v>
      </c>
      <c r="X30" s="44">
        <v>1503</v>
      </c>
      <c r="Y30" s="44" t="s">
        <v>1</v>
      </c>
      <c r="Z30" s="10"/>
      <c r="AA30" s="9"/>
      <c r="AB30" s="9"/>
      <c r="AC30" s="9"/>
      <c r="AD30" s="9"/>
    </row>
    <row r="31" spans="1:35" ht="12" customHeight="1" x14ac:dyDescent="0.25">
      <c r="A31" s="14" t="s">
        <v>23</v>
      </c>
      <c r="B31" s="22">
        <v>340</v>
      </c>
      <c r="C31" s="22">
        <v>42</v>
      </c>
      <c r="D31" s="22">
        <v>81</v>
      </c>
      <c r="E31" s="22">
        <v>114</v>
      </c>
      <c r="F31" s="22">
        <v>128</v>
      </c>
      <c r="G31" s="25" t="s">
        <v>1</v>
      </c>
      <c r="H31" s="25" t="s">
        <v>1</v>
      </c>
      <c r="I31" s="25" t="s">
        <v>1</v>
      </c>
      <c r="J31" s="25" t="s">
        <v>1</v>
      </c>
      <c r="K31" s="26" t="s">
        <v>1</v>
      </c>
      <c r="L31" s="44" t="s">
        <v>1</v>
      </c>
      <c r="M31" s="44" t="s">
        <v>1</v>
      </c>
      <c r="N31" s="44">
        <v>503</v>
      </c>
      <c r="O31" s="44" t="s">
        <v>1</v>
      </c>
      <c r="P31" s="44">
        <v>500</v>
      </c>
      <c r="Q31" s="44" t="s">
        <v>1</v>
      </c>
      <c r="R31" s="44">
        <v>265</v>
      </c>
      <c r="S31" s="44" t="s">
        <v>1</v>
      </c>
      <c r="T31" s="44">
        <v>97.05</v>
      </c>
      <c r="U31" s="44" t="s">
        <v>1</v>
      </c>
      <c r="V31" s="44" t="s">
        <v>1</v>
      </c>
      <c r="W31" s="44" t="s">
        <v>1</v>
      </c>
      <c r="X31" s="44" t="s">
        <v>1</v>
      </c>
      <c r="Y31" s="44" t="s">
        <v>1</v>
      </c>
      <c r="Z31" s="10"/>
      <c r="AA31" s="9">
        <f>+P31+P29+P33</f>
        <v>77251</v>
      </c>
      <c r="AB31" s="9">
        <f>+Q29+Q33</f>
        <v>26871</v>
      </c>
      <c r="AC31" s="9">
        <f>+R29+R31+R33</f>
        <v>21219</v>
      </c>
      <c r="AD31" s="9">
        <f>+S29+S33</f>
        <v>28536</v>
      </c>
      <c r="AE31" s="13">
        <f>+T29+T33</f>
        <v>28350.337553999998</v>
      </c>
    </row>
    <row r="32" spans="1:35" ht="12" customHeight="1" x14ac:dyDescent="0.25">
      <c r="A32" s="14" t="s">
        <v>22</v>
      </c>
      <c r="B32" s="12">
        <v>26339</v>
      </c>
      <c r="C32" s="12">
        <v>15811</v>
      </c>
      <c r="D32" s="12">
        <v>5359</v>
      </c>
      <c r="E32" s="12">
        <v>3557</v>
      </c>
      <c r="F32" s="12">
        <v>7848</v>
      </c>
      <c r="G32" s="12">
        <v>2521</v>
      </c>
      <c r="H32" s="12">
        <v>4661</v>
      </c>
      <c r="I32" s="12">
        <v>3006</v>
      </c>
      <c r="J32" s="12">
        <v>1489</v>
      </c>
      <c r="K32" s="13">
        <v>1105</v>
      </c>
      <c r="L32" s="45">
        <v>2712</v>
      </c>
      <c r="M32" s="45">
        <v>2833</v>
      </c>
      <c r="N32" s="45">
        <v>4711</v>
      </c>
      <c r="O32" s="45">
        <v>1238</v>
      </c>
      <c r="P32" s="44">
        <v>317</v>
      </c>
      <c r="Q32" s="44">
        <v>499</v>
      </c>
      <c r="R32" s="44" t="s">
        <v>1</v>
      </c>
      <c r="S32" s="44" t="s">
        <v>1</v>
      </c>
      <c r="T32" s="44" t="s">
        <v>1</v>
      </c>
      <c r="U32" s="44">
        <v>421.64</v>
      </c>
      <c r="V32" s="44" t="s">
        <v>1</v>
      </c>
      <c r="W32" s="44">
        <v>75.209999999999994</v>
      </c>
      <c r="X32" s="44" t="s">
        <v>1</v>
      </c>
      <c r="Y32" s="44" t="s">
        <v>1</v>
      </c>
      <c r="Z32" s="10"/>
      <c r="AA32" s="9"/>
      <c r="AB32" s="9"/>
      <c r="AC32" s="9"/>
      <c r="AD32" s="9"/>
    </row>
    <row r="33" spans="1:31" ht="12" customHeight="1" x14ac:dyDescent="0.25">
      <c r="A33" s="14" t="s">
        <v>2</v>
      </c>
      <c r="B33" s="12">
        <v>65422</v>
      </c>
      <c r="C33" s="12">
        <v>24445</v>
      </c>
      <c r="D33" s="12">
        <v>17001</v>
      </c>
      <c r="E33" s="12">
        <v>19732</v>
      </c>
      <c r="F33" s="12">
        <v>46904</v>
      </c>
      <c r="G33" s="12">
        <v>29914</v>
      </c>
      <c r="H33" s="12">
        <v>52705</v>
      </c>
      <c r="I33" s="12">
        <v>15896</v>
      </c>
      <c r="J33" s="12">
        <v>32249</v>
      </c>
      <c r="K33" s="13">
        <v>6018</v>
      </c>
      <c r="L33" s="45">
        <v>41267</v>
      </c>
      <c r="M33" s="45">
        <v>55727</v>
      </c>
      <c r="N33" s="45">
        <v>52648</v>
      </c>
      <c r="O33" s="45">
        <v>56277</v>
      </c>
      <c r="P33" s="45">
        <v>76578</v>
      </c>
      <c r="Q33" s="45">
        <v>26662</v>
      </c>
      <c r="R33" s="45">
        <v>20746</v>
      </c>
      <c r="S33" s="45">
        <v>28156</v>
      </c>
      <c r="T33" s="45">
        <v>27104.217553999999</v>
      </c>
      <c r="U33" s="45">
        <v>33444</v>
      </c>
      <c r="V33" s="45">
        <v>17642.366000000002</v>
      </c>
      <c r="W33" s="45">
        <v>13953.34</v>
      </c>
      <c r="X33" s="45">
        <v>67713</v>
      </c>
      <c r="Y33" s="45">
        <v>16347.389999999998</v>
      </c>
      <c r="Z33" s="11"/>
      <c r="AA33" s="9"/>
      <c r="AB33" s="9"/>
      <c r="AC33" s="9"/>
      <c r="AD33" s="9"/>
    </row>
    <row r="34" spans="1:31" ht="15" customHeight="1" x14ac:dyDescent="0.25">
      <c r="A34" s="19" t="s">
        <v>21</v>
      </c>
      <c r="B34" s="43">
        <f t="shared" ref="B34:L34" si="8">SUM(B35:B49)</f>
        <v>1596817</v>
      </c>
      <c r="C34" s="43">
        <f t="shared" si="8"/>
        <v>1298278</v>
      </c>
      <c r="D34" s="43">
        <f t="shared" si="8"/>
        <v>1078376</v>
      </c>
      <c r="E34" s="43">
        <f t="shared" si="8"/>
        <v>917623</v>
      </c>
      <c r="F34" s="43">
        <f t="shared" si="8"/>
        <v>1268174</v>
      </c>
      <c r="G34" s="43">
        <f t="shared" si="8"/>
        <v>1475968</v>
      </c>
      <c r="H34" s="43">
        <f t="shared" si="8"/>
        <v>889383</v>
      </c>
      <c r="I34" s="43">
        <f t="shared" si="8"/>
        <v>880535</v>
      </c>
      <c r="J34" s="43">
        <f t="shared" si="8"/>
        <v>1182125</v>
      </c>
      <c r="K34" s="43">
        <f t="shared" si="8"/>
        <v>1088511</v>
      </c>
      <c r="L34" s="43">
        <f t="shared" si="8"/>
        <v>769161</v>
      </c>
      <c r="M34" s="43">
        <f t="shared" ref="M34:Y34" si="9">SUM(M35:M49)</f>
        <v>1002970</v>
      </c>
      <c r="N34" s="43">
        <f t="shared" si="9"/>
        <v>976439</v>
      </c>
      <c r="O34" s="43">
        <f t="shared" si="9"/>
        <v>653239</v>
      </c>
      <c r="P34" s="43">
        <f t="shared" si="9"/>
        <v>602456</v>
      </c>
      <c r="Q34" s="43">
        <f t="shared" si="9"/>
        <v>596514.80000000005</v>
      </c>
      <c r="R34" s="43">
        <f t="shared" si="9"/>
        <v>522551</v>
      </c>
      <c r="S34" s="43">
        <f t="shared" si="9"/>
        <v>964316</v>
      </c>
      <c r="T34" s="43">
        <f t="shared" si="9"/>
        <v>952207.31399999955</v>
      </c>
      <c r="U34" s="43">
        <f t="shared" si="9"/>
        <v>946755.31500000018</v>
      </c>
      <c r="V34" s="43">
        <f t="shared" si="9"/>
        <v>779560.73200000101</v>
      </c>
      <c r="W34" s="43">
        <f t="shared" si="9"/>
        <v>1101640.8729999997</v>
      </c>
      <c r="X34" s="43">
        <f t="shared" si="9"/>
        <v>929149</v>
      </c>
      <c r="Y34" s="43">
        <f t="shared" si="9"/>
        <v>458834.18499999947</v>
      </c>
      <c r="Z34" s="15"/>
      <c r="AA34" s="9"/>
      <c r="AB34" s="9"/>
      <c r="AC34" s="9"/>
      <c r="AD34" s="9"/>
    </row>
    <row r="35" spans="1:31" ht="12" customHeight="1" x14ac:dyDescent="0.25">
      <c r="A35" s="14" t="s">
        <v>20</v>
      </c>
      <c r="B35" s="12">
        <v>10567</v>
      </c>
      <c r="C35" s="22">
        <v>12759</v>
      </c>
      <c r="D35" s="12">
        <v>10982</v>
      </c>
      <c r="E35" s="25">
        <v>5397</v>
      </c>
      <c r="F35" s="12">
        <v>4974</v>
      </c>
      <c r="G35" s="25">
        <v>7957</v>
      </c>
      <c r="H35" s="12">
        <v>3016</v>
      </c>
      <c r="I35" s="12">
        <v>1246</v>
      </c>
      <c r="J35" s="22">
        <v>923</v>
      </c>
      <c r="K35" s="26">
        <v>237</v>
      </c>
      <c r="L35" s="45">
        <v>3308</v>
      </c>
      <c r="M35" s="45">
        <v>2492</v>
      </c>
      <c r="N35" s="45">
        <v>3894</v>
      </c>
      <c r="O35" s="45">
        <v>1725</v>
      </c>
      <c r="P35" s="45">
        <v>5926</v>
      </c>
      <c r="Q35" s="45">
        <v>4821</v>
      </c>
      <c r="R35" s="45">
        <v>2251</v>
      </c>
      <c r="S35" s="45">
        <v>5551</v>
      </c>
      <c r="T35" s="45">
        <v>8748.7199999999993</v>
      </c>
      <c r="U35" s="45">
        <v>5079.1899999999996</v>
      </c>
      <c r="V35" s="45">
        <v>4707.9350000000004</v>
      </c>
      <c r="W35" s="45">
        <v>5531.375</v>
      </c>
      <c r="X35" s="45">
        <v>4822</v>
      </c>
      <c r="Y35" s="45">
        <v>1777.3000000000002</v>
      </c>
      <c r="Z35" s="11"/>
      <c r="AA35" s="9"/>
      <c r="AB35" s="9"/>
      <c r="AC35" s="9"/>
      <c r="AD35" s="9"/>
    </row>
    <row r="36" spans="1:31" ht="12" customHeight="1" x14ac:dyDescent="0.25">
      <c r="A36" s="14" t="s">
        <v>19</v>
      </c>
      <c r="B36" s="12">
        <v>860027</v>
      </c>
      <c r="C36" s="12">
        <v>578327</v>
      </c>
      <c r="D36" s="12">
        <v>589925</v>
      </c>
      <c r="E36" s="12">
        <v>521782</v>
      </c>
      <c r="F36" s="12">
        <v>810638</v>
      </c>
      <c r="G36" s="12">
        <v>1049413</v>
      </c>
      <c r="H36" s="12">
        <v>544055</v>
      </c>
      <c r="I36" s="12">
        <v>555240</v>
      </c>
      <c r="J36" s="12">
        <v>832361</v>
      </c>
      <c r="K36" s="13">
        <v>760946</v>
      </c>
      <c r="L36" s="45">
        <v>554453</v>
      </c>
      <c r="M36" s="45">
        <v>759999</v>
      </c>
      <c r="N36" s="45">
        <v>685703</v>
      </c>
      <c r="O36" s="45">
        <v>538650</v>
      </c>
      <c r="P36" s="45">
        <v>448162</v>
      </c>
      <c r="Q36" s="45">
        <v>516545</v>
      </c>
      <c r="R36" s="45">
        <v>449792</v>
      </c>
      <c r="S36" s="45">
        <v>829608</v>
      </c>
      <c r="T36" s="45">
        <v>823319.6539999994</v>
      </c>
      <c r="U36" s="45">
        <v>780779.03600000031</v>
      </c>
      <c r="V36" s="45">
        <v>665332.77400000102</v>
      </c>
      <c r="W36" s="45">
        <v>987534.897</v>
      </c>
      <c r="X36" s="45">
        <v>837826</v>
      </c>
      <c r="Y36" s="45">
        <v>424912.38999999943</v>
      </c>
      <c r="Z36" s="11"/>
      <c r="AA36" s="9"/>
      <c r="AB36" s="9"/>
      <c r="AC36" s="9"/>
      <c r="AD36" s="9"/>
    </row>
    <row r="37" spans="1:31" ht="12" customHeight="1" x14ac:dyDescent="0.25">
      <c r="A37" s="14" t="s">
        <v>18</v>
      </c>
      <c r="B37" s="12">
        <v>100788</v>
      </c>
      <c r="C37" s="12">
        <v>46620</v>
      </c>
      <c r="D37" s="12">
        <v>22448</v>
      </c>
      <c r="E37" s="12">
        <v>18239</v>
      </c>
      <c r="F37" s="12">
        <v>14032</v>
      </c>
      <c r="G37" s="12">
        <v>8476</v>
      </c>
      <c r="H37" s="12">
        <v>3160</v>
      </c>
      <c r="I37" s="12">
        <v>7930</v>
      </c>
      <c r="J37" s="12">
        <v>6516</v>
      </c>
      <c r="K37" s="13">
        <v>3754</v>
      </c>
      <c r="L37" s="45">
        <v>2162</v>
      </c>
      <c r="M37" s="45">
        <v>1754</v>
      </c>
      <c r="N37" s="44">
        <v>2139</v>
      </c>
      <c r="O37" s="44">
        <v>1082</v>
      </c>
      <c r="P37" s="44">
        <v>1653</v>
      </c>
      <c r="Q37" s="44">
        <v>1344</v>
      </c>
      <c r="R37" s="44">
        <v>664</v>
      </c>
      <c r="S37" s="44">
        <v>2115</v>
      </c>
      <c r="T37" s="44">
        <v>1267.5600000000002</v>
      </c>
      <c r="U37" s="44">
        <v>365.71000000000004</v>
      </c>
      <c r="V37" s="44">
        <v>1399.04</v>
      </c>
      <c r="W37" s="44">
        <v>372.96</v>
      </c>
      <c r="X37" s="44">
        <v>532</v>
      </c>
      <c r="Y37" s="44" t="s">
        <v>1</v>
      </c>
      <c r="Z37" s="10"/>
      <c r="AA37" s="9"/>
      <c r="AB37" s="9"/>
      <c r="AC37" s="9"/>
      <c r="AD37" s="9"/>
    </row>
    <row r="38" spans="1:31" ht="12" customHeight="1" x14ac:dyDescent="0.25">
      <c r="A38" s="14" t="s">
        <v>17</v>
      </c>
      <c r="B38" s="12">
        <v>159209</v>
      </c>
      <c r="C38" s="12">
        <v>126189</v>
      </c>
      <c r="D38" s="12">
        <v>79014</v>
      </c>
      <c r="E38" s="12">
        <v>68593</v>
      </c>
      <c r="F38" s="12">
        <v>83108</v>
      </c>
      <c r="G38" s="12">
        <v>84028</v>
      </c>
      <c r="H38" s="12">
        <v>57990</v>
      </c>
      <c r="I38" s="12">
        <v>39338</v>
      </c>
      <c r="J38" s="12">
        <v>46811</v>
      </c>
      <c r="K38" s="26" t="s">
        <v>1</v>
      </c>
      <c r="L38" s="44">
        <v>34480</v>
      </c>
      <c r="M38" s="44">
        <v>44477</v>
      </c>
      <c r="N38" s="44">
        <v>53334</v>
      </c>
      <c r="O38" s="44">
        <v>18167</v>
      </c>
      <c r="P38" s="44">
        <v>24943</v>
      </c>
      <c r="Q38" s="44">
        <v>23042</v>
      </c>
      <c r="R38" s="44">
        <v>13491.5</v>
      </c>
      <c r="S38" s="44">
        <v>26050</v>
      </c>
      <c r="T38" s="44">
        <v>25764.100000000006</v>
      </c>
      <c r="U38" s="44">
        <v>30379.504999999997</v>
      </c>
      <c r="V38" s="44">
        <v>22021.200000000015</v>
      </c>
      <c r="W38" s="44">
        <v>27844.124</v>
      </c>
      <c r="X38" s="44">
        <v>19420</v>
      </c>
      <c r="Y38" s="44">
        <v>5907.05</v>
      </c>
      <c r="Z38" s="10"/>
      <c r="AA38" s="9"/>
      <c r="AB38" s="9"/>
      <c r="AC38" s="9"/>
      <c r="AD38" s="9"/>
    </row>
    <row r="39" spans="1:31" ht="12" customHeight="1" x14ac:dyDescent="0.25">
      <c r="A39" s="24" t="s">
        <v>16</v>
      </c>
      <c r="B39" s="12">
        <v>13563</v>
      </c>
      <c r="C39" s="12">
        <v>7561</v>
      </c>
      <c r="D39" s="12">
        <v>10365</v>
      </c>
      <c r="E39" s="12">
        <v>2935</v>
      </c>
      <c r="F39" s="12">
        <v>1630</v>
      </c>
      <c r="G39" s="12">
        <v>12511</v>
      </c>
      <c r="H39" s="12">
        <v>3828</v>
      </c>
      <c r="I39" s="12">
        <v>1184</v>
      </c>
      <c r="J39" s="12">
        <v>2478</v>
      </c>
      <c r="K39" s="13">
        <v>3794</v>
      </c>
      <c r="L39" s="45">
        <v>1020</v>
      </c>
      <c r="M39" s="45">
        <v>3223</v>
      </c>
      <c r="N39" s="45">
        <v>3504</v>
      </c>
      <c r="O39" s="45">
        <v>1453</v>
      </c>
      <c r="P39" s="45">
        <v>1702</v>
      </c>
      <c r="Q39" s="45">
        <v>499</v>
      </c>
      <c r="R39" s="45">
        <v>1212.5</v>
      </c>
      <c r="S39" s="45">
        <v>1749</v>
      </c>
      <c r="T39" s="45">
        <v>495.18</v>
      </c>
      <c r="U39" s="45">
        <v>1030.96</v>
      </c>
      <c r="V39" s="45">
        <v>200.62</v>
      </c>
      <c r="W39" s="45">
        <v>5149.13</v>
      </c>
      <c r="X39" s="45">
        <v>2324</v>
      </c>
      <c r="Y39" s="45">
        <v>3838.84</v>
      </c>
      <c r="Z39" s="11"/>
      <c r="AA39" s="23">
        <v>2014</v>
      </c>
      <c r="AB39" s="23">
        <v>2015</v>
      </c>
      <c r="AC39" s="23">
        <v>2016</v>
      </c>
      <c r="AD39" s="23">
        <v>2017</v>
      </c>
      <c r="AE39" s="23" t="s">
        <v>15</v>
      </c>
    </row>
    <row r="40" spans="1:31" ht="12" customHeight="1" x14ac:dyDescent="0.25">
      <c r="A40" s="14" t="s">
        <v>14</v>
      </c>
      <c r="B40" s="12">
        <v>7685</v>
      </c>
      <c r="C40" s="25">
        <v>19042</v>
      </c>
      <c r="D40" s="25">
        <v>14193</v>
      </c>
      <c r="E40" s="25">
        <v>16911</v>
      </c>
      <c r="F40" s="25">
        <v>15484</v>
      </c>
      <c r="G40" s="25">
        <v>15548</v>
      </c>
      <c r="H40" s="12">
        <v>3184</v>
      </c>
      <c r="I40" s="12">
        <v>2330</v>
      </c>
      <c r="J40" s="22">
        <v>205</v>
      </c>
      <c r="K40" s="13">
        <v>5519</v>
      </c>
      <c r="L40" s="44">
        <v>868</v>
      </c>
      <c r="M40" s="45">
        <v>1059</v>
      </c>
      <c r="N40" s="44">
        <v>1449</v>
      </c>
      <c r="O40" s="44">
        <v>634</v>
      </c>
      <c r="P40" s="44">
        <v>212</v>
      </c>
      <c r="Q40" s="44" t="s">
        <v>1</v>
      </c>
      <c r="R40" s="44">
        <v>688</v>
      </c>
      <c r="S40" s="44">
        <v>1152</v>
      </c>
      <c r="T40" s="44">
        <v>831.63</v>
      </c>
      <c r="U40" s="44">
        <v>661.93</v>
      </c>
      <c r="V40" s="44" t="s">
        <v>1</v>
      </c>
      <c r="W40" s="44">
        <v>505.33</v>
      </c>
      <c r="X40" s="44" t="s">
        <v>1</v>
      </c>
      <c r="Y40" s="44" t="s">
        <v>1</v>
      </c>
      <c r="Z40" s="10"/>
      <c r="AA40" s="9">
        <f>+P40+P41+P45+P49</f>
        <v>48268</v>
      </c>
      <c r="AB40" s="9">
        <f>+Q41+Q49</f>
        <v>26830.400000000001</v>
      </c>
      <c r="AC40" s="9">
        <f>+R40+R41+R49</f>
        <v>31854</v>
      </c>
      <c r="AD40" s="9">
        <f>+S40+S41+S45+S49</f>
        <v>55888</v>
      </c>
      <c r="AE40" s="9">
        <f>+T40+T41+T49</f>
        <v>41443.429999999993</v>
      </c>
    </row>
    <row r="41" spans="1:31" ht="12" customHeight="1" x14ac:dyDescent="0.25">
      <c r="A41" s="14" t="s">
        <v>13</v>
      </c>
      <c r="B41" s="12">
        <v>83620</v>
      </c>
      <c r="C41" s="12">
        <v>75210</v>
      </c>
      <c r="D41" s="12">
        <v>40167</v>
      </c>
      <c r="E41" s="12">
        <v>33650</v>
      </c>
      <c r="F41" s="12">
        <v>32994</v>
      </c>
      <c r="G41" s="12">
        <v>39044</v>
      </c>
      <c r="H41" s="12">
        <v>25957</v>
      </c>
      <c r="I41" s="12">
        <v>22802</v>
      </c>
      <c r="J41" s="12">
        <v>32169</v>
      </c>
      <c r="K41" s="13">
        <v>21056</v>
      </c>
      <c r="L41" s="45">
        <v>16513</v>
      </c>
      <c r="M41" s="45">
        <v>19528</v>
      </c>
      <c r="N41" s="45">
        <v>17575</v>
      </c>
      <c r="O41" s="45">
        <v>8795</v>
      </c>
      <c r="P41" s="45">
        <v>6802</v>
      </c>
      <c r="Q41" s="45">
        <v>5247.4</v>
      </c>
      <c r="R41" s="45">
        <v>6960</v>
      </c>
      <c r="S41" s="45">
        <v>3391</v>
      </c>
      <c r="T41" s="45">
        <v>1750.3999999999999</v>
      </c>
      <c r="U41" s="45">
        <v>1715.16</v>
      </c>
      <c r="V41" s="45">
        <v>1766.5849999999998</v>
      </c>
      <c r="W41" s="45">
        <v>532.98</v>
      </c>
      <c r="X41" s="45">
        <v>339</v>
      </c>
      <c r="Y41" s="45">
        <v>363.07</v>
      </c>
      <c r="Z41" s="11"/>
      <c r="AA41" s="9"/>
      <c r="AB41" s="9"/>
      <c r="AC41" s="9"/>
      <c r="AD41" s="9"/>
    </row>
    <row r="42" spans="1:31" ht="11.1" hidden="1" customHeight="1" x14ac:dyDescent="0.25">
      <c r="A42" s="14" t="s">
        <v>12</v>
      </c>
      <c r="B42" s="12">
        <v>60546</v>
      </c>
      <c r="C42" s="12">
        <v>36191</v>
      </c>
      <c r="D42" s="12">
        <v>45652</v>
      </c>
      <c r="E42" s="12">
        <v>25222</v>
      </c>
      <c r="F42" s="12">
        <v>13914</v>
      </c>
      <c r="G42" s="12">
        <v>6773</v>
      </c>
      <c r="H42" s="12">
        <v>1467</v>
      </c>
      <c r="I42" s="12">
        <v>1458</v>
      </c>
      <c r="J42" s="12">
        <v>1483</v>
      </c>
      <c r="K42" s="26" t="s">
        <v>1</v>
      </c>
      <c r="L42" s="44" t="s">
        <v>1</v>
      </c>
      <c r="M42" s="44">
        <v>238</v>
      </c>
      <c r="N42" s="44" t="s">
        <v>1</v>
      </c>
      <c r="O42" s="44" t="s">
        <v>1</v>
      </c>
      <c r="P42" s="44" t="s">
        <v>1</v>
      </c>
      <c r="Q42" s="44" t="s">
        <v>1</v>
      </c>
      <c r="R42" s="44" t="s">
        <v>1</v>
      </c>
      <c r="S42" s="44" t="s">
        <v>1</v>
      </c>
      <c r="T42" s="44" t="s">
        <v>1</v>
      </c>
      <c r="U42" s="44" t="s">
        <v>1</v>
      </c>
      <c r="V42" s="44" t="s">
        <v>1</v>
      </c>
      <c r="W42" s="44" t="s">
        <v>1</v>
      </c>
      <c r="X42" s="44" t="s">
        <v>1</v>
      </c>
      <c r="Y42" s="44"/>
      <c r="Z42" s="10"/>
      <c r="AA42" s="9"/>
      <c r="AB42" s="9"/>
      <c r="AC42" s="9"/>
      <c r="AD42" s="9"/>
    </row>
    <row r="43" spans="1:31" ht="11.1" hidden="1" customHeight="1" x14ac:dyDescent="0.25">
      <c r="A43" s="14" t="s">
        <v>11</v>
      </c>
      <c r="B43" s="12">
        <v>17465</v>
      </c>
      <c r="C43" s="22">
        <v>11542</v>
      </c>
      <c r="D43" s="12">
        <v>3987</v>
      </c>
      <c r="E43" s="22">
        <v>4918</v>
      </c>
      <c r="F43" s="12">
        <v>4018</v>
      </c>
      <c r="G43" s="25">
        <v>4940</v>
      </c>
      <c r="H43" s="22">
        <v>789</v>
      </c>
      <c r="I43" s="12">
        <v>2416</v>
      </c>
      <c r="J43" s="22">
        <v>811</v>
      </c>
      <c r="K43" s="26">
        <v>281</v>
      </c>
      <c r="L43" s="44">
        <v>161</v>
      </c>
      <c r="M43" s="44">
        <v>523</v>
      </c>
      <c r="N43" s="44">
        <v>382</v>
      </c>
      <c r="O43" s="44" t="s">
        <v>1</v>
      </c>
      <c r="P43" s="44" t="s">
        <v>1</v>
      </c>
      <c r="Q43" s="44" t="s">
        <v>1</v>
      </c>
      <c r="R43" s="44" t="s">
        <v>1</v>
      </c>
      <c r="S43" s="44" t="s">
        <v>1</v>
      </c>
      <c r="T43" s="44" t="s">
        <v>1</v>
      </c>
      <c r="U43" s="44" t="s">
        <v>1</v>
      </c>
      <c r="V43" s="44" t="s">
        <v>1</v>
      </c>
      <c r="W43" s="44" t="s">
        <v>1</v>
      </c>
      <c r="X43" s="44" t="s">
        <v>1</v>
      </c>
      <c r="Y43" s="44"/>
      <c r="Z43" s="10"/>
      <c r="AA43" s="9"/>
      <c r="AB43" s="9"/>
      <c r="AC43" s="9"/>
      <c r="AD43" s="9"/>
    </row>
    <row r="44" spans="1:31" ht="12" customHeight="1" x14ac:dyDescent="0.25">
      <c r="A44" s="14" t="s">
        <v>10</v>
      </c>
      <c r="B44" s="12">
        <v>125074</v>
      </c>
      <c r="C44" s="12">
        <v>259680</v>
      </c>
      <c r="D44" s="12">
        <v>194256</v>
      </c>
      <c r="E44" s="12">
        <v>166280</v>
      </c>
      <c r="F44" s="12">
        <v>196680</v>
      </c>
      <c r="G44" s="12">
        <v>170231</v>
      </c>
      <c r="H44" s="12">
        <v>171329</v>
      </c>
      <c r="I44" s="12">
        <v>149658</v>
      </c>
      <c r="J44" s="12">
        <v>148229</v>
      </c>
      <c r="K44" s="13">
        <v>117272</v>
      </c>
      <c r="L44" s="45">
        <v>112908</v>
      </c>
      <c r="M44" s="45">
        <v>95944</v>
      </c>
      <c r="N44" s="45">
        <v>114955</v>
      </c>
      <c r="O44" s="45">
        <v>47360</v>
      </c>
      <c r="P44" s="45">
        <v>71301</v>
      </c>
      <c r="Q44" s="45">
        <v>21820.400000000001</v>
      </c>
      <c r="R44" s="45">
        <v>22028</v>
      </c>
      <c r="S44" s="45">
        <v>39565</v>
      </c>
      <c r="T44" s="45">
        <v>48633.27999999997</v>
      </c>
      <c r="U44" s="45">
        <v>77355.624999999956</v>
      </c>
      <c r="V44" s="45">
        <v>45071.895999999972</v>
      </c>
      <c r="W44" s="45">
        <v>44046.92</v>
      </c>
      <c r="X44" s="45">
        <v>39038</v>
      </c>
      <c r="Y44" s="45">
        <v>18344.845000000008</v>
      </c>
      <c r="Z44" s="11"/>
      <c r="AA44" s="9"/>
      <c r="AB44" s="9"/>
      <c r="AC44" s="9"/>
      <c r="AD44" s="9"/>
    </row>
    <row r="45" spans="1:31" ht="12" customHeight="1" x14ac:dyDescent="0.25">
      <c r="A45" s="14" t="s">
        <v>9</v>
      </c>
      <c r="B45" s="25">
        <v>2132</v>
      </c>
      <c r="C45" s="12">
        <v>1535</v>
      </c>
      <c r="D45" s="22">
        <v>1030</v>
      </c>
      <c r="E45" s="12">
        <v>1029</v>
      </c>
      <c r="F45" s="25">
        <v>1432</v>
      </c>
      <c r="G45" s="12">
        <v>2362</v>
      </c>
      <c r="H45" s="12">
        <v>1366</v>
      </c>
      <c r="I45" s="22">
        <v>211</v>
      </c>
      <c r="J45" s="12">
        <v>1038</v>
      </c>
      <c r="K45" s="13">
        <v>2849</v>
      </c>
      <c r="L45" s="44" t="s">
        <v>1</v>
      </c>
      <c r="M45" s="44" t="s">
        <v>1</v>
      </c>
      <c r="N45" s="44">
        <v>603</v>
      </c>
      <c r="O45" s="44">
        <v>181</v>
      </c>
      <c r="P45" s="44">
        <v>128</v>
      </c>
      <c r="Q45" s="44" t="s">
        <v>1</v>
      </c>
      <c r="R45" s="44" t="s">
        <v>1</v>
      </c>
      <c r="S45" s="44">
        <v>509</v>
      </c>
      <c r="T45" s="44">
        <v>317.60000000000002</v>
      </c>
      <c r="U45" s="44">
        <v>522.69000000000005</v>
      </c>
      <c r="V45" s="44" t="s">
        <v>1</v>
      </c>
      <c r="W45" s="44">
        <v>104.34</v>
      </c>
      <c r="X45" s="44" t="s">
        <v>1</v>
      </c>
      <c r="Y45" s="44" t="s">
        <v>1</v>
      </c>
      <c r="Z45" s="10"/>
      <c r="AA45" s="9"/>
      <c r="AB45" s="9"/>
      <c r="AC45" s="9"/>
      <c r="AD45" s="9"/>
    </row>
    <row r="46" spans="1:31" ht="11.1" hidden="1" customHeight="1" x14ac:dyDescent="0.25">
      <c r="A46" s="14" t="s">
        <v>8</v>
      </c>
      <c r="B46" s="25">
        <v>3157</v>
      </c>
      <c r="C46" s="25">
        <v>2622</v>
      </c>
      <c r="D46" s="25">
        <v>2382</v>
      </c>
      <c r="E46" s="25">
        <v>1589</v>
      </c>
      <c r="F46" s="22">
        <v>896</v>
      </c>
      <c r="G46" s="25">
        <v>1325</v>
      </c>
      <c r="H46" s="22">
        <v>686</v>
      </c>
      <c r="I46" s="25" t="s">
        <v>1</v>
      </c>
      <c r="J46" s="25" t="s">
        <v>1</v>
      </c>
      <c r="K46" s="26">
        <v>131</v>
      </c>
      <c r="L46" s="44" t="s">
        <v>1</v>
      </c>
      <c r="M46" s="44" t="s">
        <v>1</v>
      </c>
      <c r="N46" s="44">
        <v>1181</v>
      </c>
      <c r="O46" s="44" t="s">
        <v>1</v>
      </c>
      <c r="P46" s="44" t="s">
        <v>1</v>
      </c>
      <c r="Q46" s="44" t="s">
        <v>1</v>
      </c>
      <c r="R46" s="44" t="s">
        <v>1</v>
      </c>
      <c r="S46" s="44" t="s">
        <v>1</v>
      </c>
      <c r="T46" s="44" t="s">
        <v>1</v>
      </c>
      <c r="U46" s="44" t="s">
        <v>1</v>
      </c>
      <c r="V46" s="44" t="s">
        <v>1</v>
      </c>
      <c r="W46" s="44" t="s">
        <v>1</v>
      </c>
      <c r="X46" s="44" t="s">
        <v>1</v>
      </c>
      <c r="Y46" s="44" t="s">
        <v>1</v>
      </c>
      <c r="Z46" s="10"/>
      <c r="AA46" s="9"/>
      <c r="AB46" s="9"/>
      <c r="AC46" s="9"/>
      <c r="AD46" s="9"/>
    </row>
    <row r="47" spans="1:31" ht="12" customHeight="1" x14ac:dyDescent="0.25">
      <c r="A47" s="14" t="s">
        <v>7</v>
      </c>
      <c r="B47" s="12">
        <v>97010</v>
      </c>
      <c r="C47" s="12">
        <v>72836</v>
      </c>
      <c r="D47" s="12">
        <v>8734</v>
      </c>
      <c r="E47" s="22">
        <v>634</v>
      </c>
      <c r="F47" s="12">
        <v>3884</v>
      </c>
      <c r="G47" s="22">
        <v>416</v>
      </c>
      <c r="H47" s="22">
        <v>105</v>
      </c>
      <c r="I47" s="22">
        <v>106</v>
      </c>
      <c r="J47" s="22">
        <v>870</v>
      </c>
      <c r="K47" s="26">
        <v>742</v>
      </c>
      <c r="L47" s="44">
        <v>20</v>
      </c>
      <c r="M47" s="44">
        <v>324</v>
      </c>
      <c r="N47" s="44">
        <v>105</v>
      </c>
      <c r="O47" s="44" t="s">
        <v>1</v>
      </c>
      <c r="P47" s="44">
        <v>501</v>
      </c>
      <c r="Q47" s="44" t="s">
        <v>1</v>
      </c>
      <c r="R47" s="44" t="s">
        <v>1</v>
      </c>
      <c r="S47" s="44">
        <v>700</v>
      </c>
      <c r="T47" s="44">
        <v>298.78999999999996</v>
      </c>
      <c r="U47" s="44">
        <v>50.19</v>
      </c>
      <c r="V47" s="44">
        <v>349.21000000000004</v>
      </c>
      <c r="W47" s="44">
        <v>528.22</v>
      </c>
      <c r="X47" s="44">
        <v>144</v>
      </c>
      <c r="Y47" s="44" t="s">
        <v>1</v>
      </c>
      <c r="Z47" s="10"/>
      <c r="AA47" s="9"/>
      <c r="AB47" s="9"/>
      <c r="AC47" s="9"/>
      <c r="AD47" s="9"/>
    </row>
    <row r="48" spans="1:31" ht="12" customHeight="1" x14ac:dyDescent="0.25">
      <c r="A48" s="21" t="s">
        <v>6</v>
      </c>
      <c r="B48" s="12">
        <v>29441</v>
      </c>
      <c r="C48" s="12">
        <v>20826</v>
      </c>
      <c r="D48" s="12">
        <v>13113</v>
      </c>
      <c r="E48" s="12">
        <v>19214</v>
      </c>
      <c r="F48" s="12">
        <v>48412</v>
      </c>
      <c r="G48" s="12">
        <v>35346</v>
      </c>
      <c r="H48" s="12">
        <v>35299</v>
      </c>
      <c r="I48" s="12">
        <v>45482</v>
      </c>
      <c r="J48" s="12">
        <v>40302</v>
      </c>
      <c r="K48" s="13">
        <v>42217</v>
      </c>
      <c r="L48" s="45">
        <v>19415</v>
      </c>
      <c r="M48" s="45">
        <v>25993</v>
      </c>
      <c r="N48" s="45">
        <v>37008</v>
      </c>
      <c r="O48" s="45">
        <v>14896</v>
      </c>
      <c r="P48" s="44" t="s">
        <v>1</v>
      </c>
      <c r="Q48" s="45">
        <v>1613</v>
      </c>
      <c r="R48" s="44">
        <v>1258</v>
      </c>
      <c r="S48" s="44">
        <v>3090</v>
      </c>
      <c r="T48" s="44">
        <v>1919</v>
      </c>
      <c r="U48" s="44">
        <v>1012.5200000000001</v>
      </c>
      <c r="V48" s="44">
        <v>548.70499999999993</v>
      </c>
      <c r="W48" s="44">
        <v>1744.88</v>
      </c>
      <c r="X48" s="44">
        <v>200</v>
      </c>
      <c r="Y48" s="44" t="s">
        <v>1</v>
      </c>
      <c r="Z48" s="10"/>
      <c r="AA48" s="9"/>
      <c r="AB48" s="9"/>
      <c r="AC48" s="9"/>
      <c r="AD48" s="9"/>
    </row>
    <row r="49" spans="1:30" ht="12" customHeight="1" x14ac:dyDescent="0.25">
      <c r="A49" s="14" t="s">
        <v>2</v>
      </c>
      <c r="B49" s="12">
        <v>26533</v>
      </c>
      <c r="C49" s="12">
        <v>27338</v>
      </c>
      <c r="D49" s="12">
        <v>42128</v>
      </c>
      <c r="E49" s="12">
        <v>31230</v>
      </c>
      <c r="F49" s="12">
        <v>36078</v>
      </c>
      <c r="G49" s="12">
        <v>37598</v>
      </c>
      <c r="H49" s="12">
        <v>37152</v>
      </c>
      <c r="I49" s="12">
        <v>51134</v>
      </c>
      <c r="J49" s="12">
        <v>67929</v>
      </c>
      <c r="K49" s="13">
        <v>129713</v>
      </c>
      <c r="L49" s="45">
        <v>23853</v>
      </c>
      <c r="M49" s="45">
        <v>47416</v>
      </c>
      <c r="N49" s="45">
        <v>54607</v>
      </c>
      <c r="O49" s="45">
        <v>20296</v>
      </c>
      <c r="P49" s="45">
        <v>41126</v>
      </c>
      <c r="Q49" s="45">
        <v>21583</v>
      </c>
      <c r="R49" s="45">
        <v>24206</v>
      </c>
      <c r="S49" s="45">
        <v>50836</v>
      </c>
      <c r="T49" s="45">
        <v>38861.399999999994</v>
      </c>
      <c r="U49" s="45">
        <v>47802.798999999985</v>
      </c>
      <c r="V49" s="45">
        <v>38162.767</v>
      </c>
      <c r="W49" s="45">
        <v>27745.717000000001</v>
      </c>
      <c r="X49" s="45">
        <v>24504</v>
      </c>
      <c r="Y49" s="45">
        <v>3690.6899999999996</v>
      </c>
      <c r="Z49" s="11"/>
      <c r="AA49" s="9"/>
      <c r="AB49" s="9"/>
      <c r="AC49" s="9"/>
      <c r="AD49" s="9"/>
    </row>
    <row r="50" spans="1:30" ht="15" customHeight="1" x14ac:dyDescent="0.25">
      <c r="A50" s="19" t="s">
        <v>5</v>
      </c>
      <c r="B50" s="20">
        <v>8711</v>
      </c>
      <c r="C50" s="20">
        <v>7729</v>
      </c>
      <c r="D50" s="20">
        <v>2170</v>
      </c>
      <c r="E50" s="20">
        <v>1683</v>
      </c>
      <c r="F50" s="20">
        <v>995</v>
      </c>
      <c r="G50" s="20">
        <v>2133</v>
      </c>
      <c r="H50" s="20">
        <v>521</v>
      </c>
      <c r="I50" s="20">
        <v>305</v>
      </c>
      <c r="J50" s="20">
        <v>406</v>
      </c>
      <c r="K50" s="18">
        <v>125</v>
      </c>
      <c r="L50" s="43">
        <v>21</v>
      </c>
      <c r="M50" s="43">
        <v>445</v>
      </c>
      <c r="N50" s="43">
        <v>703</v>
      </c>
      <c r="O50" s="43">
        <v>366</v>
      </c>
      <c r="P50" s="43" t="s">
        <v>1</v>
      </c>
      <c r="Q50" s="43">
        <v>26</v>
      </c>
      <c r="R50" s="43">
        <v>79</v>
      </c>
      <c r="S50" s="43" t="s">
        <v>1</v>
      </c>
      <c r="T50" s="43" t="s">
        <v>1</v>
      </c>
      <c r="U50" s="43" t="s">
        <v>1</v>
      </c>
      <c r="V50" s="43" t="s">
        <v>1</v>
      </c>
      <c r="W50" s="43" t="s">
        <v>1</v>
      </c>
      <c r="X50" s="43" t="s">
        <v>1</v>
      </c>
      <c r="Y50" s="43" t="s">
        <v>1</v>
      </c>
      <c r="Z50" s="15"/>
      <c r="AA50" s="9"/>
      <c r="AB50" s="9"/>
      <c r="AC50" s="9"/>
      <c r="AD50" s="9"/>
    </row>
    <row r="51" spans="1:30" ht="15" customHeight="1" x14ac:dyDescent="0.25">
      <c r="A51" s="19" t="s">
        <v>4</v>
      </c>
      <c r="B51" s="43">
        <f t="shared" ref="B51:K51" si="10">SUM(B52:B53)</f>
        <v>31029</v>
      </c>
      <c r="C51" s="43">
        <f t="shared" si="10"/>
        <v>28494</v>
      </c>
      <c r="D51" s="43">
        <f t="shared" si="10"/>
        <v>11424</v>
      </c>
      <c r="E51" s="43">
        <f t="shared" si="10"/>
        <v>16676</v>
      </c>
      <c r="F51" s="43">
        <f t="shared" si="10"/>
        <v>22330</v>
      </c>
      <c r="G51" s="43">
        <f t="shared" si="10"/>
        <v>19737</v>
      </c>
      <c r="H51" s="43">
        <f t="shared" si="10"/>
        <v>17714</v>
      </c>
      <c r="I51" s="43">
        <f t="shared" si="10"/>
        <v>17976</v>
      </c>
      <c r="J51" s="43">
        <f t="shared" si="10"/>
        <v>26306</v>
      </c>
      <c r="K51" s="43">
        <f t="shared" si="10"/>
        <v>26267</v>
      </c>
      <c r="L51" s="43">
        <f t="shared" ref="L51:Y51" si="11">SUM(L52:L53)</f>
        <v>17018</v>
      </c>
      <c r="M51" s="43">
        <f t="shared" si="11"/>
        <v>8604</v>
      </c>
      <c r="N51" s="43">
        <f t="shared" si="11"/>
        <v>9300</v>
      </c>
      <c r="O51" s="43">
        <f t="shared" si="11"/>
        <v>5898.7999999999993</v>
      </c>
      <c r="P51" s="43">
        <f t="shared" si="11"/>
        <v>17621</v>
      </c>
      <c r="Q51" s="43">
        <f t="shared" si="11"/>
        <v>6458</v>
      </c>
      <c r="R51" s="43">
        <f t="shared" si="11"/>
        <v>7864</v>
      </c>
      <c r="S51" s="43">
        <f t="shared" si="11"/>
        <v>7976</v>
      </c>
      <c r="T51" s="43">
        <f t="shared" si="11"/>
        <v>7734.2750000000015</v>
      </c>
      <c r="U51" s="43">
        <f t="shared" si="11"/>
        <v>7945.0849999999991</v>
      </c>
      <c r="V51" s="43">
        <f t="shared" si="11"/>
        <v>11305.150000000001</v>
      </c>
      <c r="W51" s="43">
        <f t="shared" si="11"/>
        <v>9657.91</v>
      </c>
      <c r="X51" s="43">
        <f t="shared" si="11"/>
        <v>7012</v>
      </c>
      <c r="Y51" s="43">
        <f t="shared" si="11"/>
        <v>4521.3599999999988</v>
      </c>
      <c r="Z51" s="15"/>
      <c r="AA51" s="9"/>
      <c r="AB51" s="9"/>
      <c r="AC51" s="9"/>
      <c r="AD51" s="9"/>
    </row>
    <row r="52" spans="1:30" ht="12" customHeight="1" x14ac:dyDescent="0.25">
      <c r="A52" s="14" t="s">
        <v>3</v>
      </c>
      <c r="B52" s="12">
        <v>27864</v>
      </c>
      <c r="C52" s="12">
        <v>26019</v>
      </c>
      <c r="D52" s="12">
        <v>8911</v>
      </c>
      <c r="E52" s="12">
        <v>14816</v>
      </c>
      <c r="F52" s="12">
        <v>18715</v>
      </c>
      <c r="G52" s="12">
        <v>17375</v>
      </c>
      <c r="H52" s="12">
        <v>17116</v>
      </c>
      <c r="I52" s="12">
        <v>16922</v>
      </c>
      <c r="J52" s="12">
        <v>25159</v>
      </c>
      <c r="K52" s="13">
        <v>25954</v>
      </c>
      <c r="L52" s="45">
        <v>16511</v>
      </c>
      <c r="M52" s="45">
        <v>8429</v>
      </c>
      <c r="N52" s="45">
        <v>9169</v>
      </c>
      <c r="O52" s="45">
        <v>5548.4</v>
      </c>
      <c r="P52" s="45">
        <v>17169</v>
      </c>
      <c r="Q52" s="45">
        <v>5399</v>
      </c>
      <c r="R52" s="45">
        <v>7108</v>
      </c>
      <c r="S52" s="45">
        <v>7180</v>
      </c>
      <c r="T52" s="45">
        <v>6651.6900000000014</v>
      </c>
      <c r="U52" s="45">
        <v>7124.9849999999997</v>
      </c>
      <c r="V52" s="45">
        <v>10822.45</v>
      </c>
      <c r="W52" s="45">
        <v>9657.91</v>
      </c>
      <c r="X52" s="45">
        <v>6070</v>
      </c>
      <c r="Y52" s="45">
        <v>4289.7899999999991</v>
      </c>
      <c r="Z52" s="11"/>
      <c r="AA52" s="9"/>
      <c r="AB52" s="9"/>
      <c r="AC52" s="9"/>
      <c r="AD52" s="9"/>
    </row>
    <row r="53" spans="1:30" ht="12" customHeight="1" x14ac:dyDescent="0.25">
      <c r="A53" s="14" t="s">
        <v>2</v>
      </c>
      <c r="B53" s="12">
        <v>3165</v>
      </c>
      <c r="C53" s="12">
        <v>2475</v>
      </c>
      <c r="D53" s="12">
        <v>2513</v>
      </c>
      <c r="E53" s="12">
        <v>1860</v>
      </c>
      <c r="F53" s="12">
        <v>3615</v>
      </c>
      <c r="G53" s="12">
        <v>2362</v>
      </c>
      <c r="H53" s="22">
        <v>598</v>
      </c>
      <c r="I53" s="12">
        <v>1054</v>
      </c>
      <c r="J53" s="12">
        <v>1147</v>
      </c>
      <c r="K53" s="26">
        <v>313</v>
      </c>
      <c r="L53" s="44">
        <v>507</v>
      </c>
      <c r="M53" s="44">
        <v>175</v>
      </c>
      <c r="N53" s="44">
        <v>131</v>
      </c>
      <c r="O53" s="44">
        <v>350.4</v>
      </c>
      <c r="P53" s="44">
        <v>452</v>
      </c>
      <c r="Q53" s="45">
        <v>1059</v>
      </c>
      <c r="R53" s="44">
        <v>756</v>
      </c>
      <c r="S53" s="44">
        <v>796</v>
      </c>
      <c r="T53" s="44">
        <v>1082.5849999999998</v>
      </c>
      <c r="U53" s="44">
        <v>820.09999999999991</v>
      </c>
      <c r="V53" s="44">
        <v>482.70000000000005</v>
      </c>
      <c r="W53" s="44" t="s">
        <v>1</v>
      </c>
      <c r="X53" s="44">
        <v>942</v>
      </c>
      <c r="Y53" s="44">
        <v>231.57</v>
      </c>
      <c r="Z53" s="10"/>
      <c r="AA53" s="9"/>
      <c r="AB53" s="9"/>
      <c r="AC53" s="9"/>
      <c r="AD53" s="9"/>
    </row>
    <row r="54" spans="1:30" ht="2.25" customHeight="1" x14ac:dyDescent="0.25">
      <c r="A54" s="8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23"/>
    </row>
    <row r="55" spans="1:30" ht="10.5" customHeight="1" x14ac:dyDescent="0.25">
      <c r="A55" s="48" t="s">
        <v>52</v>
      </c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</row>
    <row r="56" spans="1:30" ht="10.5" customHeight="1" x14ac:dyDescent="0.25">
      <c r="A56" s="5" t="s">
        <v>0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4"/>
      <c r="P56" s="4"/>
      <c r="Q56" s="4"/>
      <c r="R56" s="4"/>
      <c r="S56" s="4"/>
    </row>
    <row r="57" spans="1:30" ht="9.9499999999999993" customHeight="1" x14ac:dyDescent="0.25"/>
    <row r="58" spans="1:30" x14ac:dyDescent="0.25">
      <c r="B58" s="3"/>
      <c r="C58" s="3"/>
      <c r="D58" s="3"/>
      <c r="E58" s="3"/>
      <c r="F58" s="3"/>
      <c r="G58" s="3"/>
      <c r="H58" s="3"/>
      <c r="I58" s="3"/>
      <c r="J58" s="3"/>
    </row>
  </sheetData>
  <pageMargins left="1.9685039370078741" right="1.9685039370078741" top="0.98425196850393704" bottom="2.9527559055118111" header="0" footer="0"/>
  <pageSetup paperSize="9" orientation="portrait" r:id="rId1"/>
  <headerFooter alignWithMargins="0"/>
  <ignoredErrors>
    <ignoredError sqref="P7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14.27</vt:lpstr>
      <vt:lpstr>'14.27'!Área_de_impresión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Jimmy Quijano Siccos</cp:lastModifiedBy>
  <cp:lastPrinted>2024-07-18T16:12:06Z</cp:lastPrinted>
  <dcterms:created xsi:type="dcterms:W3CDTF">2019-09-04T20:37:09Z</dcterms:created>
  <dcterms:modified xsi:type="dcterms:W3CDTF">2024-07-22T22:21:54Z</dcterms:modified>
</cp:coreProperties>
</file>