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2_recopilado\2doTomo_LibroElectrónico_C.E.2022\CAP-14_PESCA\"/>
    </mc:Choice>
  </mc:AlternateContent>
  <bookViews>
    <workbookView xWindow="0" yWindow="90" windowWidth="9810" windowHeight="7845"/>
  </bookViews>
  <sheets>
    <sheet name="14.23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'14.23'!#REF!</definedName>
    <definedName name="_Fill" hidden="1">[3]C22!#REF!</definedName>
    <definedName name="_Parse_Out" localSheetId="0" hidden="1">[1]C1!$A$77</definedName>
    <definedName name="_Parse_Out" hidden="1">[2]C1!$A$79</definedName>
    <definedName name="_Regression_Int" localSheetId="0" hidden="1">1</definedName>
    <definedName name="_xlnm.Print_Area" localSheetId="0">'14.23'!$A$1:$AA$20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1" l="1"/>
  <c r="AA14" i="1" s="1"/>
  <c r="AA16" i="1"/>
  <c r="AA6" i="1"/>
  <c r="AA15" i="1" l="1"/>
  <c r="AA12" i="1"/>
  <c r="AA13" i="1"/>
  <c r="Z24" i="1"/>
  <c r="Z16" i="1" s="1"/>
  <c r="Y12" i="1"/>
  <c r="Y13" i="1"/>
  <c r="Y14" i="1"/>
  <c r="Y15" i="1"/>
  <c r="Y16" i="1"/>
  <c r="Z6" i="1"/>
  <c r="Z15" i="1" l="1"/>
  <c r="Z14" i="1"/>
  <c r="Z13" i="1"/>
  <c r="Z12" i="1"/>
  <c r="Y6" i="1"/>
  <c r="P6" i="1" l="1"/>
  <c r="P12" i="1" s="1"/>
  <c r="Q6" i="1"/>
  <c r="Q12" i="1" s="1"/>
  <c r="R6" i="1"/>
  <c r="S6" i="1"/>
  <c r="S12" i="1" s="1"/>
  <c r="T6" i="1"/>
  <c r="T12" i="1" s="1"/>
  <c r="U6" i="1"/>
  <c r="U12" i="1" s="1"/>
  <c r="V6" i="1"/>
  <c r="V12" i="1" s="1"/>
  <c r="W6" i="1"/>
  <c r="W12" i="1" s="1"/>
  <c r="X6" i="1"/>
  <c r="F12" i="1"/>
  <c r="G12" i="1"/>
  <c r="H12" i="1"/>
  <c r="I12" i="1"/>
  <c r="J12" i="1"/>
  <c r="K12" i="1"/>
  <c r="L12" i="1"/>
  <c r="M12" i="1"/>
  <c r="N12" i="1"/>
  <c r="O12" i="1"/>
  <c r="R12" i="1"/>
  <c r="X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</calcChain>
</file>

<file path=xl/sharedStrings.xml><?xml version="1.0" encoding="utf-8"?>
<sst xmlns="http://schemas.openxmlformats.org/spreadsheetml/2006/main" count="20" uniqueCount="15">
  <si>
    <t>Población (Miles)</t>
  </si>
  <si>
    <t>Fuente: Ministerio de la Producción - Oficina General de Evaluación de Impacto y Estudios Económicos.</t>
  </si>
  <si>
    <t xml:space="preserve">      Fresco</t>
  </si>
  <si>
    <t xml:space="preserve">      Curado</t>
  </si>
  <si>
    <t xml:space="preserve">      Congelado</t>
  </si>
  <si>
    <t xml:space="preserve">      Enlatado</t>
  </si>
  <si>
    <t>Consumo Humano Directo</t>
  </si>
  <si>
    <t>Indicador de consumo per cápita aparente (kg/hab) 1/</t>
  </si>
  <si>
    <t>(Miles de toneladas métricas brutas)</t>
  </si>
  <si>
    <t>Utilización</t>
  </si>
  <si>
    <t>14.23   CONSUMO INTERNO DE PRODUCTOS PESQUEROS, SEGÚN UTILIZACIÓN,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</si>
  <si>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</si>
  <si>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del año 2021 son cifras preliminares. Información disponible al 17-04-2022.</t>
    </r>
  </si>
  <si>
    <t>1/ Consumo per cápita aparente calculado de acuerdo al método de la FAO, considerando el volumen de pescado entero.</t>
  </si>
  <si>
    <t xml:space="preserve">            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</si>
</sst>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0.0_)"/>
    <numFmt numFmtId="166" formatCode="0_)"/>
    <numFmt numFmtId="167" formatCode="0.000_)"/>
    <numFmt numFmtId="168" formatCode="0.0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5"/>
      <color rgb="FFFF0000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color theme="2" tint="-0.249977111117893"/>
      <name val="Arial Narrow"/>
      <family val="2"/>
    </font>
    <font>
      <b/>
      <sz val="5"/>
      <color theme="2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165" fontId="2" fillId="0" borderId="0" xfId="1" applyFont="1" applyBorder="1" applyAlignment="1">
      <alignment vertical="center"/>
    </xf>
    <xf numFmtId="166" fontId="2" fillId="0" borderId="0" xfId="1" applyNumberFormat="1" applyFont="1" applyBorder="1" applyAlignment="1" applyProtection="1">
      <alignment vertical="center"/>
    </xf>
    <xf numFmtId="165" fontId="2" fillId="0" borderId="0" xfId="1" applyFont="1" applyBorder="1" applyAlignment="1" applyProtection="1">
      <alignment horizontal="left" vertical="center"/>
    </xf>
    <xf numFmtId="3" fontId="3" fillId="2" borderId="0" xfId="1" applyNumberFormat="1" applyFont="1" applyFill="1" applyBorder="1" applyAlignment="1">
      <alignment vertical="center"/>
    </xf>
    <xf numFmtId="165" fontId="4" fillId="0" borderId="0" xfId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5" fontId="2" fillId="0" borderId="1" xfId="1" applyFont="1" applyBorder="1" applyAlignment="1">
      <alignment vertical="center"/>
    </xf>
    <xf numFmtId="168" fontId="2" fillId="0" borderId="1" xfId="1" applyNumberFormat="1" applyFont="1" applyBorder="1" applyAlignment="1" applyProtection="1">
      <alignment vertical="center"/>
    </xf>
    <xf numFmtId="165" fontId="2" fillId="0" borderId="3" xfId="1" applyFont="1" applyBorder="1" applyAlignment="1">
      <alignment vertical="center"/>
    </xf>
    <xf numFmtId="165" fontId="2" fillId="0" borderId="0" xfId="1" applyFont="1" applyBorder="1" applyAlignment="1">
      <alignment horizontal="centerContinuous" vertical="center"/>
    </xf>
    <xf numFmtId="165" fontId="2" fillId="0" borderId="2" xfId="1" applyFont="1" applyBorder="1" applyAlignment="1">
      <alignment horizontal="centerContinuous" vertical="center"/>
    </xf>
    <xf numFmtId="165" fontId="6" fillId="0" borderId="0" xfId="1" quotePrefix="1" applyFont="1" applyBorder="1" applyAlignment="1" applyProtection="1">
      <alignment horizontal="left" vertical="center" indent="3"/>
    </xf>
    <xf numFmtId="165" fontId="7" fillId="0" borderId="0" xfId="1" applyFont="1" applyBorder="1" applyAlignment="1" applyProtection="1">
      <alignment vertical="center"/>
    </xf>
    <xf numFmtId="165" fontId="7" fillId="0" borderId="0" xfId="1" applyFont="1" applyBorder="1" applyAlignment="1" applyProtection="1">
      <alignment horizontal="left" vertical="center"/>
    </xf>
    <xf numFmtId="165" fontId="6" fillId="0" borderId="6" xfId="1" applyFont="1" applyBorder="1" applyAlignment="1" applyProtection="1">
      <alignment horizontal="center" vertical="center"/>
    </xf>
    <xf numFmtId="0" fontId="6" fillId="0" borderId="5" xfId="3" applyFont="1" applyBorder="1" applyAlignment="1">
      <alignment horizontal="right" vertical="center"/>
    </xf>
    <xf numFmtId="165" fontId="6" fillId="0" borderId="4" xfId="1" applyFont="1" applyBorder="1" applyAlignment="1" applyProtection="1">
      <alignment horizontal="center" vertical="center"/>
    </xf>
    <xf numFmtId="1" fontId="6" fillId="0" borderId="0" xfId="1" quotePrefix="1" applyNumberFormat="1" applyFont="1" applyBorder="1" applyAlignment="1" applyProtection="1">
      <alignment horizontal="right" vertical="center"/>
    </xf>
    <xf numFmtId="165" fontId="6" fillId="0" borderId="4" xfId="1" applyFont="1" applyBorder="1" applyAlignment="1" applyProtection="1">
      <alignment horizontal="left" vertical="center"/>
    </xf>
    <xf numFmtId="169" fontId="6" fillId="0" borderId="0" xfId="1" applyNumberFormat="1" applyFont="1" applyBorder="1" applyAlignment="1" applyProtection="1">
      <alignment horizontal="right" vertical="center"/>
    </xf>
    <xf numFmtId="165" fontId="8" fillId="0" borderId="4" xfId="1" applyFont="1" applyBorder="1" applyAlignment="1" applyProtection="1">
      <alignment horizontal="left" vertical="center"/>
    </xf>
    <xf numFmtId="169" fontId="8" fillId="0" borderId="0" xfId="1" applyNumberFormat="1" applyFont="1" applyBorder="1" applyAlignment="1" applyProtection="1">
      <alignment horizontal="right" vertical="center"/>
    </xf>
    <xf numFmtId="169" fontId="8" fillId="0" borderId="0" xfId="1" applyNumberFormat="1" applyFont="1" applyBorder="1" applyAlignment="1">
      <alignment vertical="center"/>
    </xf>
    <xf numFmtId="165" fontId="8" fillId="0" borderId="0" xfId="1" applyFont="1" applyBorder="1" applyAlignment="1">
      <alignment vertical="center"/>
    </xf>
    <xf numFmtId="165" fontId="8" fillId="0" borderId="4" xfId="1" quotePrefix="1" applyFont="1" applyBorder="1" applyAlignment="1" applyProtection="1">
      <alignment horizontal="left" vertical="center"/>
    </xf>
    <xf numFmtId="165" fontId="6" fillId="0" borderId="4" xfId="1" applyFont="1" applyBorder="1" applyAlignment="1">
      <alignment horizontal="left" vertical="center"/>
    </xf>
    <xf numFmtId="165" fontId="6" fillId="0" borderId="0" xfId="1" applyFont="1" applyBorder="1" applyAlignment="1">
      <alignment horizontal="centerContinuous" vertical="center"/>
    </xf>
    <xf numFmtId="165" fontId="2" fillId="0" borderId="0" xfId="1" applyFont="1" applyBorder="1" applyAlignment="1" applyProtection="1">
      <alignment vertical="center"/>
    </xf>
    <xf numFmtId="165" fontId="5" fillId="0" borderId="0" xfId="1" applyFont="1" applyBorder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165" fontId="9" fillId="2" borderId="0" xfId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165" fontId="6" fillId="0" borderId="0" xfId="1" applyFont="1" applyBorder="1" applyAlignment="1">
      <alignment vertical="center"/>
    </xf>
    <xf numFmtId="165" fontId="6" fillId="0" borderId="7" xfId="1" applyFont="1" applyBorder="1" applyAlignment="1">
      <alignment vertical="center"/>
    </xf>
    <xf numFmtId="165" fontId="6" fillId="0" borderId="7" xfId="1" applyFont="1" applyBorder="1" applyAlignment="1">
      <alignment horizontal="center" vertical="center"/>
    </xf>
    <xf numFmtId="165" fontId="6" fillId="0" borderId="0" xfId="1" applyFont="1" applyBorder="1" applyAlignment="1">
      <alignment horizontal="center" vertical="center"/>
    </xf>
  </cellXfs>
  <cellStyles count="4">
    <cellStyle name="Normal" xfId="0" builtinId="0"/>
    <cellStyle name="Normal_IEC11009" xfId="2"/>
    <cellStyle name="Normal_IEC11028" xfId="3"/>
    <cellStyle name="Normal_IEC110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UCE\Pesca\Trabajos\Compendio%20Estadistico%202004\12-PESCA-2004\c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1992 - 2002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A45"/>
  <sheetViews>
    <sheetView showGridLines="0" tabSelected="1" view="pageBreakPreview" zoomScale="145" zoomScaleNormal="120" zoomScaleSheetLayoutView="145" workbookViewId="0">
      <selection activeCell="Y13" sqref="Y13"/>
    </sheetView>
  </sheetViews>
  <sheetFormatPr baseColWidth="10" defaultColWidth="4.140625" defaultRowHeight="9" x14ac:dyDescent="0.25"/>
  <cols>
    <col min="1" max="1" width="18.28515625" style="1" customWidth="1"/>
    <col min="2" max="22" width="7.28515625" style="1" hidden="1" customWidth="1"/>
    <col min="23" max="27" width="7.28515625" style="1" customWidth="1"/>
    <col min="28" max="16384" width="4.140625" style="1"/>
  </cols>
  <sheetData>
    <row r="1" spans="1:27" ht="12" customHeight="1" x14ac:dyDescent="0.25">
      <c r="A1" s="16" t="s">
        <v>10</v>
      </c>
    </row>
    <row r="2" spans="1:27" ht="12" customHeight="1" x14ac:dyDescent="0.25">
      <c r="A2" s="15" t="s">
        <v>14</v>
      </c>
    </row>
    <row r="3" spans="1:27" ht="1.5" customHeight="1" x14ac:dyDescent="0.25">
      <c r="A3" s="14"/>
      <c r="B3" s="13"/>
      <c r="C3" s="13"/>
      <c r="D3" s="13"/>
      <c r="E3" s="13"/>
      <c r="F3" s="13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7" ht="17.25" customHeight="1" x14ac:dyDescent="0.25">
      <c r="A4" s="17" t="s">
        <v>9</v>
      </c>
      <c r="B4" s="18">
        <v>1996</v>
      </c>
      <c r="C4" s="18">
        <v>1997</v>
      </c>
      <c r="D4" s="18">
        <v>1998</v>
      </c>
      <c r="E4" s="18">
        <v>1999</v>
      </c>
      <c r="F4" s="18">
        <v>2000</v>
      </c>
      <c r="G4" s="18">
        <v>2001</v>
      </c>
      <c r="H4" s="18">
        <v>2002</v>
      </c>
      <c r="I4" s="18">
        <v>2003</v>
      </c>
      <c r="J4" s="18">
        <v>2004</v>
      </c>
      <c r="K4" s="18">
        <v>2005</v>
      </c>
      <c r="L4" s="18">
        <v>2006</v>
      </c>
      <c r="M4" s="18">
        <v>2007</v>
      </c>
      <c r="N4" s="18">
        <v>2008</v>
      </c>
      <c r="O4" s="18">
        <v>2009</v>
      </c>
      <c r="P4" s="18">
        <v>2010</v>
      </c>
      <c r="Q4" s="18">
        <v>2011</v>
      </c>
      <c r="R4" s="18">
        <v>2012</v>
      </c>
      <c r="S4" s="18">
        <v>2013</v>
      </c>
      <c r="T4" s="18">
        <v>2014</v>
      </c>
      <c r="U4" s="18">
        <v>2015</v>
      </c>
      <c r="V4" s="18">
        <v>2016</v>
      </c>
      <c r="W4" s="18">
        <v>2017</v>
      </c>
      <c r="X4" s="18">
        <v>2018</v>
      </c>
      <c r="Y4" s="18">
        <v>2019</v>
      </c>
      <c r="Z4" s="18">
        <v>2020</v>
      </c>
      <c r="AA4" s="18" t="s">
        <v>11</v>
      </c>
    </row>
    <row r="5" spans="1:27" ht="1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 t="s">
        <v>8</v>
      </c>
      <c r="X5" s="39"/>
      <c r="Y5" s="39"/>
      <c r="Z5" s="39"/>
      <c r="AA5" s="39"/>
    </row>
    <row r="6" spans="1:27" ht="15" customHeight="1" x14ac:dyDescent="0.25">
      <c r="A6" s="21" t="s">
        <v>6</v>
      </c>
      <c r="B6" s="22">
        <v>536.79999999999995</v>
      </c>
      <c r="C6" s="22">
        <v>518.4</v>
      </c>
      <c r="D6" s="22">
        <v>453.51100000000002</v>
      </c>
      <c r="E6" s="22">
        <v>463.6</v>
      </c>
      <c r="F6" s="22">
        <v>536.5</v>
      </c>
      <c r="G6" s="22">
        <v>576.5</v>
      </c>
      <c r="H6" s="22">
        <v>495.70000000000005</v>
      </c>
      <c r="I6" s="22">
        <v>546</v>
      </c>
      <c r="J6" s="22">
        <v>546.1</v>
      </c>
      <c r="K6" s="22">
        <v>516.69999999999993</v>
      </c>
      <c r="L6" s="22">
        <v>551.9</v>
      </c>
      <c r="M6" s="22">
        <v>610.20000000000005</v>
      </c>
      <c r="N6" s="22">
        <v>636.70000000000005</v>
      </c>
      <c r="O6" s="22">
        <v>645.6</v>
      </c>
      <c r="P6" s="22">
        <f t="shared" ref="P6:AA6" si="0">SUM(P7:P10)</f>
        <v>649.70000000000005</v>
      </c>
      <c r="Q6" s="22">
        <f t="shared" si="0"/>
        <v>671.6</v>
      </c>
      <c r="R6" s="22">
        <f t="shared" si="0"/>
        <v>696.90000000000009</v>
      </c>
      <c r="S6" s="22">
        <f t="shared" si="0"/>
        <v>692.1</v>
      </c>
      <c r="T6" s="22">
        <f t="shared" si="0"/>
        <v>713.4</v>
      </c>
      <c r="U6" s="22">
        <f t="shared" si="0"/>
        <v>760.9</v>
      </c>
      <c r="V6" s="22">
        <f t="shared" si="0"/>
        <v>739.9</v>
      </c>
      <c r="W6" s="22">
        <f t="shared" si="0"/>
        <v>774.8</v>
      </c>
      <c r="X6" s="22">
        <f t="shared" si="0"/>
        <v>778.8</v>
      </c>
      <c r="Y6" s="22">
        <f t="shared" si="0"/>
        <v>809.73</v>
      </c>
      <c r="Z6" s="22">
        <f t="shared" si="0"/>
        <v>904.1</v>
      </c>
      <c r="AA6" s="22">
        <f t="shared" si="0"/>
        <v>831.05000000000007</v>
      </c>
    </row>
    <row r="7" spans="1:27" ht="15" customHeight="1" x14ac:dyDescent="0.25">
      <c r="A7" s="23" t="s">
        <v>5</v>
      </c>
      <c r="B7" s="25">
        <v>164.6</v>
      </c>
      <c r="C7" s="25">
        <v>173.8</v>
      </c>
      <c r="D7" s="25">
        <v>126.5</v>
      </c>
      <c r="E7" s="25">
        <v>106.2</v>
      </c>
      <c r="F7" s="25">
        <v>102.3</v>
      </c>
      <c r="G7" s="25">
        <v>87.9</v>
      </c>
      <c r="H7" s="25">
        <v>44.2</v>
      </c>
      <c r="I7" s="25">
        <v>101.9</v>
      </c>
      <c r="J7" s="25">
        <v>69</v>
      </c>
      <c r="K7" s="25">
        <v>85.1</v>
      </c>
      <c r="L7" s="25">
        <v>96.6</v>
      </c>
      <c r="M7" s="25">
        <v>120.3</v>
      </c>
      <c r="N7" s="25">
        <v>159.19999999999999</v>
      </c>
      <c r="O7" s="25">
        <v>125.6</v>
      </c>
      <c r="P7" s="25">
        <v>143.9</v>
      </c>
      <c r="Q7" s="25">
        <v>182</v>
      </c>
      <c r="R7" s="25">
        <v>150.6</v>
      </c>
      <c r="S7" s="25">
        <v>102</v>
      </c>
      <c r="T7" s="25">
        <v>82.6</v>
      </c>
      <c r="U7" s="25">
        <v>129</v>
      </c>
      <c r="V7" s="25">
        <v>105</v>
      </c>
      <c r="W7" s="25">
        <v>133.80000000000001</v>
      </c>
      <c r="X7" s="26">
        <v>103.2</v>
      </c>
      <c r="Y7" s="26">
        <v>131.99</v>
      </c>
      <c r="Z7" s="26">
        <v>167.38</v>
      </c>
      <c r="AA7" s="26">
        <v>130.46</v>
      </c>
    </row>
    <row r="8" spans="1:27" ht="15" customHeight="1" x14ac:dyDescent="0.25">
      <c r="A8" s="27" t="s">
        <v>4</v>
      </c>
      <c r="B8" s="25">
        <v>64</v>
      </c>
      <c r="C8" s="25">
        <v>39.1</v>
      </c>
      <c r="D8" s="25">
        <v>24.6</v>
      </c>
      <c r="E8" s="25">
        <v>24.8</v>
      </c>
      <c r="F8" s="25">
        <v>30.5</v>
      </c>
      <c r="G8" s="25">
        <v>56</v>
      </c>
      <c r="H8" s="25">
        <v>71.2</v>
      </c>
      <c r="I8" s="25">
        <v>50.6</v>
      </c>
      <c r="J8" s="25">
        <v>71.5</v>
      </c>
      <c r="K8" s="25">
        <v>76.599999999999994</v>
      </c>
      <c r="L8" s="25">
        <v>47.4</v>
      </c>
      <c r="M8" s="25">
        <v>68.400000000000006</v>
      </c>
      <c r="N8" s="25">
        <v>69.2</v>
      </c>
      <c r="O8" s="25">
        <v>101.7</v>
      </c>
      <c r="P8" s="25">
        <v>148.30000000000001</v>
      </c>
      <c r="Q8" s="25">
        <v>114.1</v>
      </c>
      <c r="R8" s="25">
        <v>115.5</v>
      </c>
      <c r="S8" s="25">
        <v>122.9</v>
      </c>
      <c r="T8" s="25">
        <v>142.30000000000001</v>
      </c>
      <c r="U8" s="25">
        <v>156.19999999999999</v>
      </c>
      <c r="V8" s="25">
        <v>169.6</v>
      </c>
      <c r="W8" s="25">
        <v>175.8</v>
      </c>
      <c r="X8" s="26">
        <v>201.7</v>
      </c>
      <c r="Y8" s="26">
        <v>188.97</v>
      </c>
      <c r="Z8" s="26">
        <v>230.14</v>
      </c>
      <c r="AA8" s="26">
        <v>180.71</v>
      </c>
    </row>
    <row r="9" spans="1:27" ht="15" customHeight="1" x14ac:dyDescent="0.25">
      <c r="A9" s="27" t="s">
        <v>3</v>
      </c>
      <c r="B9" s="25">
        <v>45.3</v>
      </c>
      <c r="C9" s="25">
        <v>36</v>
      </c>
      <c r="D9" s="25">
        <v>39.200000000000003</v>
      </c>
      <c r="E9" s="25">
        <v>47.4</v>
      </c>
      <c r="F9" s="25">
        <v>47</v>
      </c>
      <c r="G9" s="25">
        <v>44.8</v>
      </c>
      <c r="H9" s="25">
        <v>39</v>
      </c>
      <c r="I9" s="25">
        <v>33.299999999999997</v>
      </c>
      <c r="J9" s="25">
        <v>30.9</v>
      </c>
      <c r="K9" s="25">
        <v>31.6</v>
      </c>
      <c r="L9" s="25">
        <v>26.5</v>
      </c>
      <c r="M9" s="25">
        <v>27.8</v>
      </c>
      <c r="N9" s="25">
        <v>31.7</v>
      </c>
      <c r="O9" s="25">
        <v>33.200000000000003</v>
      </c>
      <c r="P9" s="25">
        <v>25</v>
      </c>
      <c r="Q9" s="25">
        <v>27.3</v>
      </c>
      <c r="R9" s="25">
        <v>29.8</v>
      </c>
      <c r="S9" s="25">
        <v>28.1</v>
      </c>
      <c r="T9" s="25">
        <v>34.1</v>
      </c>
      <c r="U9" s="25">
        <v>25.4</v>
      </c>
      <c r="V9" s="25">
        <v>15.4</v>
      </c>
      <c r="W9" s="25">
        <v>19.7</v>
      </c>
      <c r="X9" s="26">
        <v>23.1</v>
      </c>
      <c r="Y9" s="26">
        <v>20.79</v>
      </c>
      <c r="Z9" s="26">
        <v>16.600000000000001</v>
      </c>
      <c r="AA9" s="26">
        <v>24.28</v>
      </c>
    </row>
    <row r="10" spans="1:27" ht="15" customHeight="1" x14ac:dyDescent="0.25">
      <c r="A10" s="27" t="s">
        <v>2</v>
      </c>
      <c r="B10" s="25">
        <v>262.89999999999998</v>
      </c>
      <c r="C10" s="25">
        <v>269.5</v>
      </c>
      <c r="D10" s="25">
        <v>263.21100000000001</v>
      </c>
      <c r="E10" s="25">
        <v>285.2</v>
      </c>
      <c r="F10" s="25">
        <v>356.7</v>
      </c>
      <c r="G10" s="25">
        <v>387.8</v>
      </c>
      <c r="H10" s="25">
        <v>341.3</v>
      </c>
      <c r="I10" s="25">
        <v>360.2</v>
      </c>
      <c r="J10" s="25">
        <v>374.7</v>
      </c>
      <c r="K10" s="25">
        <v>323.39999999999998</v>
      </c>
      <c r="L10" s="25">
        <v>381.4</v>
      </c>
      <c r="M10" s="25">
        <v>393.7</v>
      </c>
      <c r="N10" s="25">
        <v>376.6</v>
      </c>
      <c r="O10" s="25">
        <v>385</v>
      </c>
      <c r="P10" s="25">
        <v>332.5</v>
      </c>
      <c r="Q10" s="25">
        <v>348.2</v>
      </c>
      <c r="R10" s="25">
        <v>401</v>
      </c>
      <c r="S10" s="25">
        <v>439.1</v>
      </c>
      <c r="T10" s="25">
        <v>454.4</v>
      </c>
      <c r="U10" s="25">
        <v>450.3</v>
      </c>
      <c r="V10" s="25">
        <v>449.9</v>
      </c>
      <c r="W10" s="25">
        <v>445.5</v>
      </c>
      <c r="X10" s="26">
        <v>450.8</v>
      </c>
      <c r="Y10" s="26">
        <v>467.98</v>
      </c>
      <c r="Z10" s="26">
        <v>489.98</v>
      </c>
      <c r="AA10" s="26">
        <v>495.6</v>
      </c>
    </row>
    <row r="11" spans="1:27" ht="15" customHeight="1" x14ac:dyDescent="0.25">
      <c r="A11" s="28"/>
      <c r="B11" s="29"/>
      <c r="C11" s="29"/>
      <c r="D11" s="29"/>
      <c r="E11" s="29"/>
      <c r="F11" s="29"/>
      <c r="G11" s="29"/>
      <c r="H11" s="26"/>
      <c r="I11" s="29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40" t="s">
        <v>7</v>
      </c>
      <c r="X11" s="40"/>
      <c r="Y11" s="40"/>
      <c r="Z11" s="40"/>
      <c r="AA11" s="40"/>
    </row>
    <row r="12" spans="1:27" ht="15" customHeight="1" x14ac:dyDescent="0.25">
      <c r="A12" s="21" t="s">
        <v>6</v>
      </c>
      <c r="B12" s="22">
        <v>22.046865854021156</v>
      </c>
      <c r="C12" s="22">
        <v>20.930406640171505</v>
      </c>
      <c r="D12" s="22">
        <v>17.720204638196975</v>
      </c>
      <c r="E12" s="22">
        <v>17.821290360600127</v>
      </c>
      <c r="F12" s="22">
        <f t="shared" ref="D12:X12" si="1">F6/F$24*1000</f>
        <v>20.329560939838824</v>
      </c>
      <c r="G12" s="22">
        <f t="shared" si="1"/>
        <v>21.580002835159437</v>
      </c>
      <c r="H12" s="22">
        <f t="shared" si="1"/>
        <v>18.359881455241911</v>
      </c>
      <c r="I12" s="22">
        <f t="shared" si="1"/>
        <v>20.033291955657297</v>
      </c>
      <c r="J12" s="22">
        <f t="shared" si="1"/>
        <v>19.863894674290144</v>
      </c>
      <c r="K12" s="22">
        <f t="shared" si="1"/>
        <v>18.638396424082782</v>
      </c>
      <c r="L12" s="22">
        <f t="shared" si="1"/>
        <v>19.756730533516922</v>
      </c>
      <c r="M12" s="22">
        <f t="shared" si="1"/>
        <v>21.698192578250932</v>
      </c>
      <c r="N12" s="22">
        <f t="shared" si="1"/>
        <v>22.497937482941921</v>
      </c>
      <c r="O12" s="22">
        <f t="shared" si="1"/>
        <v>22.664306480120516</v>
      </c>
      <c r="P12" s="22">
        <f t="shared" si="1"/>
        <v>22.643220460521352</v>
      </c>
      <c r="Q12" s="22">
        <f t="shared" si="1"/>
        <v>23.234151712160827</v>
      </c>
      <c r="R12" s="22">
        <f t="shared" si="1"/>
        <v>23.937626562171435</v>
      </c>
      <c r="S12" s="22">
        <f t="shared" si="1"/>
        <v>23.587874939343273</v>
      </c>
      <c r="T12" s="22">
        <f t="shared" si="1"/>
        <v>24.087993907702664</v>
      </c>
      <c r="U12" s="22">
        <f t="shared" si="1"/>
        <v>25.393383016348778</v>
      </c>
      <c r="V12" s="22">
        <f t="shared" si="1"/>
        <v>24.320550575980256</v>
      </c>
      <c r="W12" s="22">
        <f t="shared" si="1"/>
        <v>25.0145347748524</v>
      </c>
      <c r="X12" s="22">
        <f t="shared" si="1"/>
        <v>24.675140746204388</v>
      </c>
      <c r="Y12" s="22">
        <f t="shared" ref="Y12:Z12" si="2">Y6/Y$24*1000</f>
        <v>25.200582607667265</v>
      </c>
      <c r="Z12" s="22">
        <f t="shared" si="2"/>
        <v>27.711072180952414</v>
      </c>
      <c r="AA12" s="22">
        <f t="shared" ref="AA12" si="3">AA6/AA$24*1000</f>
        <v>25.156420537253119</v>
      </c>
    </row>
    <row r="13" spans="1:27" ht="15" customHeight="1" x14ac:dyDescent="0.25">
      <c r="A13" s="23" t="s">
        <v>5</v>
      </c>
      <c r="B13" s="24">
        <v>6.7602722048656547</v>
      </c>
      <c r="C13" s="24">
        <v>7.0171772261994754</v>
      </c>
      <c r="D13" s="24">
        <v>4.9427817334792694</v>
      </c>
      <c r="E13" s="24">
        <v>4.0824439954610297</v>
      </c>
      <c r="F13" s="24">
        <f t="shared" ref="D13:X13" si="4">F7/F$24*1000</f>
        <v>3.876447500737207</v>
      </c>
      <c r="G13" s="24">
        <f t="shared" si="4"/>
        <v>3.2903421495412224</v>
      </c>
      <c r="H13" s="24">
        <f t="shared" si="4"/>
        <v>1.6370925162834224</v>
      </c>
      <c r="I13" s="24">
        <f t="shared" si="4"/>
        <v>3.7388140115045401</v>
      </c>
      <c r="J13" s="24">
        <f t="shared" si="4"/>
        <v>2.5098127312324117</v>
      </c>
      <c r="K13" s="24">
        <f t="shared" si="4"/>
        <v>3.0697262157721017</v>
      </c>
      <c r="L13" s="24">
        <f t="shared" si="4"/>
        <v>3.4580543024782289</v>
      </c>
      <c r="M13" s="24">
        <f t="shared" si="4"/>
        <v>4.2777655967938166</v>
      </c>
      <c r="N13" s="24">
        <f t="shared" si="4"/>
        <v>5.6253677513496996</v>
      </c>
      <c r="O13" s="24">
        <f t="shared" si="4"/>
        <v>4.4092888691188614</v>
      </c>
      <c r="P13" s="24">
        <f t="shared" si="4"/>
        <v>5.0151753490365136</v>
      </c>
      <c r="Q13" s="24">
        <f t="shared" si="4"/>
        <v>6.296330571193077</v>
      </c>
      <c r="R13" s="24">
        <f t="shared" si="4"/>
        <v>5.1729180086999822</v>
      </c>
      <c r="S13" s="24">
        <f t="shared" si="4"/>
        <v>3.4763231380046435</v>
      </c>
      <c r="T13" s="24">
        <f t="shared" si="4"/>
        <v>2.7889939680070652</v>
      </c>
      <c r="U13" s="24">
        <f t="shared" si="4"/>
        <v>4.3050945053344627</v>
      </c>
      <c r="V13" s="24">
        <f t="shared" si="4"/>
        <v>3.4513553324475295</v>
      </c>
      <c r="W13" s="24">
        <f t="shared" si="4"/>
        <v>4.3197531658173096</v>
      </c>
      <c r="X13" s="24">
        <f t="shared" si="4"/>
        <v>3.2697413007297036</v>
      </c>
      <c r="Y13" s="24">
        <f t="shared" ref="Y13:Z13" si="5">Y7/Y$24*1000</f>
        <v>4.1078197650896007</v>
      </c>
      <c r="Z13" s="24">
        <f t="shared" si="5"/>
        <v>5.1302723831963446</v>
      </c>
      <c r="AA13" s="24">
        <f t="shared" ref="AA13" si="6">AA7/AA$24*1000</f>
        <v>3.9491085052524419</v>
      </c>
    </row>
    <row r="14" spans="1:27" ht="15" customHeight="1" x14ac:dyDescent="0.25">
      <c r="A14" s="23" t="s">
        <v>4</v>
      </c>
      <c r="B14" s="24">
        <v>2.6285384028639238</v>
      </c>
      <c r="C14" s="24">
        <v>1.5786630008308371</v>
      </c>
      <c r="D14" s="24">
        <v>0.96120498532482246</v>
      </c>
      <c r="E14" s="24">
        <v>0.95333908745229312</v>
      </c>
      <c r="F14" s="24">
        <f t="shared" ref="D14:X14" si="7">F8/F$24*1000</f>
        <v>1.1557345921064008</v>
      </c>
      <c r="G14" s="24">
        <f t="shared" si="7"/>
        <v>2.0962361817327464</v>
      </c>
      <c r="H14" s="24">
        <f t="shared" si="7"/>
        <v>2.6371264063208071</v>
      </c>
      <c r="I14" s="24">
        <f t="shared" si="7"/>
        <v>1.8565651519345407</v>
      </c>
      <c r="J14" s="24">
        <f t="shared" si="7"/>
        <v>2.6007479751176437</v>
      </c>
      <c r="K14" s="24">
        <f t="shared" si="7"/>
        <v>2.7631143140792358</v>
      </c>
      <c r="L14" s="24">
        <f t="shared" si="7"/>
        <v>1.6968092540110566</v>
      </c>
      <c r="M14" s="24">
        <f t="shared" si="7"/>
        <v>2.4322457757331426</v>
      </c>
      <c r="N14" s="24">
        <f t="shared" si="7"/>
        <v>2.4451975401595432</v>
      </c>
      <c r="O14" s="24">
        <f t="shared" si="7"/>
        <v>3.5702601750747465</v>
      </c>
      <c r="P14" s="24">
        <f t="shared" si="7"/>
        <v>5.1685233096741827</v>
      </c>
      <c r="Q14" s="24">
        <f t="shared" si="7"/>
        <v>3.9473149350171979</v>
      </c>
      <c r="R14" s="24">
        <f t="shared" si="7"/>
        <v>3.9672777556762813</v>
      </c>
      <c r="S14" s="24">
        <f t="shared" si="7"/>
        <v>4.1886285653016735</v>
      </c>
      <c r="T14" s="24">
        <f t="shared" si="7"/>
        <v>4.804768058685295</v>
      </c>
      <c r="U14" s="24">
        <f t="shared" si="7"/>
        <v>5.2128353622732018</v>
      </c>
      <c r="V14" s="24">
        <f t="shared" si="7"/>
        <v>5.5747606131723906</v>
      </c>
      <c r="W14" s="24">
        <f t="shared" si="7"/>
        <v>5.6757294958944922</v>
      </c>
      <c r="X14" s="24">
        <f t="shared" si="7"/>
        <v>6.3905699647013678</v>
      </c>
      <c r="Y14" s="24">
        <f t="shared" ref="Y14:Z14" si="8">Y8/Y$24*1000</f>
        <v>5.8811629745358118</v>
      </c>
      <c r="Z14" s="24">
        <f t="shared" si="8"/>
        <v>7.0538946485171863</v>
      </c>
      <c r="AA14" s="24">
        <f t="shared" ref="AA14" si="9">AA8/AA$24*1000</f>
        <v>5.4702084775729638</v>
      </c>
    </row>
    <row r="15" spans="1:27" ht="15" customHeight="1" x14ac:dyDescent="0.25">
      <c r="A15" s="23" t="s">
        <v>3</v>
      </c>
      <c r="B15" s="24">
        <v>1.8605123382771211</v>
      </c>
      <c r="C15" s="24">
        <v>1.4535004611230211</v>
      </c>
      <c r="D15" s="24">
        <v>1.5316762367777659</v>
      </c>
      <c r="E15" s="24">
        <v>1.8221077719854313</v>
      </c>
      <c r="F15" s="24">
        <f t="shared" ref="D15:X15" si="10">F9/F$24*1000</f>
        <v>1.7809680599672408</v>
      </c>
      <c r="G15" s="24">
        <f t="shared" si="10"/>
        <v>1.6769889453861972</v>
      </c>
      <c r="H15" s="24">
        <f t="shared" si="10"/>
        <v>1.4444933967206668</v>
      </c>
      <c r="I15" s="24">
        <f t="shared" si="10"/>
        <v>1.2218106632296484</v>
      </c>
      <c r="J15" s="24">
        <f t="shared" si="10"/>
        <v>1.1239596144214712</v>
      </c>
      <c r="K15" s="24">
        <f t="shared" si="10"/>
        <v>1.139874834528771</v>
      </c>
      <c r="L15" s="24">
        <f t="shared" si="10"/>
        <v>0.94863808504837555</v>
      </c>
      <c r="M15" s="24">
        <f t="shared" si="10"/>
        <v>0.9885443357511895</v>
      </c>
      <c r="N15" s="24">
        <f t="shared" si="10"/>
        <v>1.1201266188303107</v>
      </c>
      <c r="O15" s="24">
        <f t="shared" si="10"/>
        <v>1.1655126628562595</v>
      </c>
      <c r="P15" s="24">
        <f t="shared" si="10"/>
        <v>0.87129523089585004</v>
      </c>
      <c r="Q15" s="24">
        <f t="shared" si="10"/>
        <v>0.94444958567896153</v>
      </c>
      <c r="R15" s="24">
        <f t="shared" si="10"/>
        <v>1.023592009689638</v>
      </c>
      <c r="S15" s="24">
        <f t="shared" si="10"/>
        <v>0.95769294292088714</v>
      </c>
      <c r="T15" s="24">
        <f t="shared" si="10"/>
        <v>1.1513885509569119</v>
      </c>
      <c r="U15" s="24">
        <f t="shared" si="10"/>
        <v>0.84766977081779338</v>
      </c>
      <c r="V15" s="24">
        <f t="shared" si="10"/>
        <v>0.5061987820923044</v>
      </c>
      <c r="W15" s="24">
        <f t="shared" si="10"/>
        <v>0.63601746910763068</v>
      </c>
      <c r="X15" s="24">
        <f t="shared" si="10"/>
        <v>0.731889767895893</v>
      </c>
      <c r="Y15" s="24">
        <f t="shared" ref="Y15:Z15" si="11">Y9/Y$24*1000</f>
        <v>0.64703063047361764</v>
      </c>
      <c r="Z15" s="24">
        <f t="shared" si="11"/>
        <v>0.50879747616835536</v>
      </c>
      <c r="AA15" s="24">
        <f t="shared" ref="AA15" si="12">AA9/AA$24*1000</f>
        <v>0.73497129010830364</v>
      </c>
    </row>
    <row r="16" spans="1:27" ht="15" customHeight="1" x14ac:dyDescent="0.25">
      <c r="A16" s="23" t="s">
        <v>2</v>
      </c>
      <c r="B16" s="24">
        <v>10.79754290801446</v>
      </c>
      <c r="C16" s="24">
        <v>10.881065952018172</v>
      </c>
      <c r="D16" s="24">
        <v>10.284541682615115</v>
      </c>
      <c r="E16" s="24">
        <v>10.96339950570137</v>
      </c>
      <c r="F16" s="24">
        <f t="shared" ref="D16:X16" si="13">F10/F$24*1000</f>
        <v>13.516410787027974</v>
      </c>
      <c r="G16" s="24">
        <f t="shared" si="13"/>
        <v>14.516435558499271</v>
      </c>
      <c r="H16" s="24">
        <f t="shared" si="13"/>
        <v>12.641169135917014</v>
      </c>
      <c r="I16" s="24">
        <f t="shared" si="13"/>
        <v>13.216102128988569</v>
      </c>
      <c r="J16" s="24">
        <f t="shared" si="13"/>
        <v>13.629374353518617</v>
      </c>
      <c r="K16" s="24">
        <f t="shared" si="13"/>
        <v>11.665681059702674</v>
      </c>
      <c r="L16" s="24">
        <f t="shared" si="13"/>
        <v>13.653228891979261</v>
      </c>
      <c r="M16" s="24">
        <f t="shared" si="13"/>
        <v>13.999636869972781</v>
      </c>
      <c r="N16" s="24">
        <f t="shared" si="13"/>
        <v>13.307245572602369</v>
      </c>
      <c r="O16" s="24">
        <f t="shared" si="13"/>
        <v>13.51573419276084</v>
      </c>
      <c r="P16" s="24">
        <f t="shared" si="13"/>
        <v>11.588226570914806</v>
      </c>
      <c r="Q16" s="24">
        <f t="shared" si="13"/>
        <v>12.046056620271591</v>
      </c>
      <c r="R16" s="24">
        <f t="shared" si="13"/>
        <v>13.773838788105531</v>
      </c>
      <c r="S16" s="24">
        <f t="shared" si="13"/>
        <v>14.965230293116068</v>
      </c>
      <c r="T16" s="24">
        <f t="shared" si="13"/>
        <v>15.342843330053395</v>
      </c>
      <c r="U16" s="24">
        <f t="shared" si="13"/>
        <v>15.027783377923322</v>
      </c>
      <c r="V16" s="24">
        <f t="shared" si="13"/>
        <v>14.788235848268032</v>
      </c>
      <c r="W16" s="24">
        <f t="shared" si="13"/>
        <v>14.383034644032969</v>
      </c>
      <c r="X16" s="24">
        <f t="shared" si="13"/>
        <v>14.282939712877427</v>
      </c>
      <c r="Y16" s="24">
        <f t="shared" ref="Y16:Z16" si="14">Y10/Y$24*1000</f>
        <v>14.564569237568236</v>
      </c>
      <c r="Z16" s="24">
        <f t="shared" si="14"/>
        <v>15.018107673070528</v>
      </c>
      <c r="AA16" s="24">
        <f t="shared" ref="AA16" si="15">AA10/AA$24*1000</f>
        <v>15.00213226431941</v>
      </c>
    </row>
    <row r="17" spans="1:27" ht="3" customHeight="1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/>
      <c r="Z17" s="9"/>
      <c r="AA17" s="9"/>
    </row>
    <row r="18" spans="1:27" ht="10.5" customHeight="1" x14ac:dyDescent="0.25">
      <c r="A18" s="32" t="s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7" ht="10.5" customHeight="1" x14ac:dyDescent="0.25">
      <c r="A19" s="30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0.5" customHeight="1" x14ac:dyDescent="0.25">
      <c r="A20" s="31" t="s">
        <v>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7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7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7" x14ac:dyDescent="0.25">
      <c r="A24" s="33" t="s">
        <v>0</v>
      </c>
      <c r="B24" s="34"/>
      <c r="C24" s="34"/>
      <c r="D24" s="34">
        <v>25592.876</v>
      </c>
      <c r="E24" s="34">
        <v>26013.829000000002</v>
      </c>
      <c r="F24" s="34">
        <v>26390.142</v>
      </c>
      <c r="G24" s="34">
        <v>26714.546999999999</v>
      </c>
      <c r="H24" s="34">
        <v>26999.084999999999</v>
      </c>
      <c r="I24" s="34">
        <v>27254.632000000001</v>
      </c>
      <c r="J24" s="34">
        <v>27492.091</v>
      </c>
      <c r="K24" s="34">
        <v>27722.342000000001</v>
      </c>
      <c r="L24" s="34">
        <v>27934.784</v>
      </c>
      <c r="M24" s="35">
        <v>28122.157999999999</v>
      </c>
      <c r="N24" s="35">
        <v>28300.371999999999</v>
      </c>
      <c r="O24" s="35">
        <v>28485.319</v>
      </c>
      <c r="P24" s="35">
        <v>28692.915000000001</v>
      </c>
      <c r="Q24" s="35">
        <v>28905.724999999999</v>
      </c>
      <c r="R24" s="35">
        <v>29113.162</v>
      </c>
      <c r="S24" s="35">
        <v>29341.346000000001</v>
      </c>
      <c r="T24" s="35">
        <v>29616.414000000001</v>
      </c>
      <c r="U24" s="35">
        <v>29964.499</v>
      </c>
      <c r="V24" s="35">
        <v>30422.830999999998</v>
      </c>
      <c r="W24" s="35">
        <v>30973.991999999998</v>
      </c>
      <c r="X24" s="36">
        <v>31562.13</v>
      </c>
      <c r="Y24" s="36">
        <v>32131.4</v>
      </c>
      <c r="Z24" s="36">
        <f>32625948/1000</f>
        <v>32625.948</v>
      </c>
      <c r="AA24" s="36">
        <f>33035304/1000</f>
        <v>33035.303999999996</v>
      </c>
    </row>
    <row r="25" spans="1:27" x14ac:dyDescent="0.25"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5"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43" spans="1:1" x14ac:dyDescent="0.25">
      <c r="A43" s="3"/>
    </row>
    <row r="44" spans="1:1" x14ac:dyDescent="0.25">
      <c r="A44" s="2"/>
    </row>
    <row r="45" spans="1:1" x14ac:dyDescent="0.25">
      <c r="A45" s="2"/>
    </row>
  </sheetData>
  <mergeCells count="2">
    <mergeCell ref="W5:AA5"/>
    <mergeCell ref="W11:AA11"/>
  </mergeCells>
  <printOptions horizontalCentered="1"/>
  <pageMargins left="1.9685039370078741" right="1.9685039370078741" top="1.3779527559055118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14.23</vt:lpstr>
      <vt:lpstr>'14.23'!Área_de_impresión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2022-07-12T17:22:37Z</cp:lastPrinted>
  <dcterms:created xsi:type="dcterms:W3CDTF">2019-09-04T20:34:45Z</dcterms:created>
  <dcterms:modified xsi:type="dcterms:W3CDTF">2022-11-16T20:09:12Z</dcterms:modified>
</cp:coreProperties>
</file>