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731FC6FF-17D2-407A-BAC7-9836FC18BA74}" xr6:coauthVersionLast="47" xr6:coauthVersionMax="47" xr10:uidLastSave="{00000000-0000-0000-0000-000000000000}"/>
  <bookViews>
    <workbookView xWindow="0" yWindow="0" windowWidth="24330" windowHeight="15480" xr2:uid="{464F0EAE-2536-45E2-AE7F-A55CE50955CD}"/>
  </bookViews>
  <sheets>
    <sheet name="2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'29'!$A$1:$K$106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4" i="1" l="1"/>
  <c r="J64" i="1"/>
  <c r="I64" i="1"/>
  <c r="H64" i="1"/>
  <c r="F64" i="1"/>
  <c r="E64" i="1"/>
  <c r="D64" i="1"/>
  <c r="K63" i="1"/>
  <c r="J63" i="1"/>
  <c r="I63" i="1"/>
  <c r="F63" i="1"/>
  <c r="E63" i="1"/>
  <c r="D63" i="1"/>
  <c r="B63" i="1"/>
  <c r="K62" i="1"/>
  <c r="J62" i="1"/>
  <c r="I62" i="1"/>
  <c r="H62" i="1"/>
  <c r="F62" i="1"/>
  <c r="D62" i="1"/>
  <c r="C62" i="1"/>
  <c r="B62" i="1"/>
  <c r="K61" i="1"/>
  <c r="J61" i="1"/>
  <c r="I61" i="1"/>
  <c r="H61" i="1"/>
  <c r="F61" i="1"/>
  <c r="E61" i="1"/>
  <c r="C61" i="1"/>
  <c r="B61" i="1"/>
</calcChain>
</file>

<file path=xl/sharedStrings.xml><?xml version="1.0" encoding="utf-8"?>
<sst xmlns="http://schemas.openxmlformats.org/spreadsheetml/2006/main" count="437" uniqueCount="32">
  <si>
    <t xml:space="preserve">A3. Calidad ambiental </t>
  </si>
  <si>
    <t xml:space="preserve"> POR ESTACIÓN DE MEDICIÓN, 2019 Y 2021</t>
  </si>
  <si>
    <t xml:space="preserve">     (Microgramo por metro cúbico)</t>
  </si>
  <si>
    <t>Año/Mes</t>
  </si>
  <si>
    <t>Ate</t>
  </si>
  <si>
    <t>San Borja</t>
  </si>
  <si>
    <t>Jesús María 
(Campo de Marte)</t>
  </si>
  <si>
    <t>Santa Anita</t>
  </si>
  <si>
    <t>Villa María 
del Triunfo</t>
  </si>
  <si>
    <t xml:space="preserve">Huachipa </t>
  </si>
  <si>
    <t>San Juan de Lurigancho</t>
  </si>
  <si>
    <t xml:space="preserve">San Martín de Porres </t>
  </si>
  <si>
    <t xml:space="preserve">Carabayllo    </t>
  </si>
  <si>
    <t xml:space="preserve">Puente Piedra </t>
  </si>
  <si>
    <t>Enero</t>
  </si>
  <si>
    <t>…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</si>
  <si>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</si>
  <si>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</si>
  <si>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</si>
  <si>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</si>
  <si>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</si>
  <si>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</si>
  <si>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</si>
  <si>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</si>
  <si>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</si>
  <si>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</si>
  <si>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</si>
  <si>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...</t>
  </si>
  <si>
    <r>
      <t>ug/m</t>
    </r>
    <r>
      <rPr>
        <b/>
        <vertAlign val="superscript"/>
        <sz val="7"/>
        <rFont val="Arial Narrow"/>
        <family val="2"/>
      </rPr>
      <t>3</t>
    </r>
    <r>
      <rPr>
        <b/>
        <sz val="7"/>
        <rFont val="Arial Narrow"/>
        <family val="2"/>
      </rPr>
      <t>:</t>
    </r>
    <r>
      <rPr>
        <sz val="7"/>
        <rFont val="Arial Narrow"/>
        <family val="2"/>
      </rPr>
      <t xml:space="preserve"> Microgramo por metro cúbico.</t>
    </r>
  </si>
  <si>
    <r>
      <rPr>
        <sz val="7"/>
        <rFont val="Arial Narrow"/>
        <family val="2"/>
      </rPr>
      <t>Estándar de Calidad Ambiental - ECA (24 horas) 100 ug/m</t>
    </r>
    <r>
      <rPr>
        <vertAlign val="superscript"/>
        <sz val="7"/>
        <rFont val="Arial Narrow"/>
        <family val="2"/>
      </rPr>
      <t>3</t>
    </r>
    <r>
      <rPr>
        <sz val="7"/>
        <rFont val="Arial Narrow"/>
        <family val="2"/>
      </rPr>
      <t>, ECA anual  50 ug/m</t>
    </r>
    <r>
      <rPr>
        <vertAlign val="superscript"/>
        <sz val="7"/>
        <rFont val="Arial Narrow"/>
        <family val="2"/>
      </rPr>
      <t>3</t>
    </r>
    <r>
      <rPr>
        <sz val="7"/>
        <rFont val="Arial Narrow"/>
        <family val="2"/>
      </rPr>
      <t>, establecido en el D.S. Nº003-2017-MINAM.</t>
    </r>
  </si>
  <si>
    <t>Fuente: Servicio Nacional de Meteorología e Hidrología (SENAMHI).</t>
  </si>
  <si>
    <t xml:space="preserve">29. PROMEDIO MENSUAL DE PARTÍCULAS INFERIORES A 10 MICRAS EN EL AIRE DE LA PROVINCIA DE LIMA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</si>
</sst>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sz val="7"/>
      <name val="Arial Narrow"/>
      <family val="2"/>
    </font>
    <font>
      <b/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3B4A1E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1" applyAlignment="1">
      <alignment horizontal="right"/>
    </xf>
    <xf numFmtId="0" fontId="3" fillId="0" borderId="0" xfId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0" fontId="3" fillId="0" borderId="1" xfId="1" applyBorder="1"/>
    <xf numFmtId="0" fontId="3" fillId="0" borderId="1" xfId="1" applyBorder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left" vertical="center" wrapText="1"/>
    </xf>
    <xf numFmtId="164" fontId="3" fillId="0" borderId="0" xfId="1" applyNumberFormat="1" applyAlignment="1">
      <alignment horizontal="right" vertical="center"/>
    </xf>
    <xf numFmtId="0" fontId="3" fillId="0" borderId="0" xfId="1" applyAlignment="1">
      <alignment horizontal="right" vertical="center"/>
    </xf>
    <xf numFmtId="0" fontId="3" fillId="0" borderId="2" xfId="1" applyBorder="1" applyAlignment="1">
      <alignment horizontal="left" vertical="center"/>
    </xf>
    <xf numFmtId="164" fontId="3" fillId="0" borderId="0" xfId="1" applyNumberFormat="1" applyAlignment="1">
      <alignment horizontal="right"/>
    </xf>
    <xf numFmtId="164" fontId="6" fillId="0" borderId="0" xfId="1" applyNumberFormat="1" applyFont="1" applyAlignment="1">
      <alignment horizontal="right"/>
    </xf>
    <xf numFmtId="0" fontId="5" fillId="0" borderId="2" xfId="1" applyFont="1" applyBorder="1" applyAlignment="1">
      <alignment horizontal="left" vertical="center"/>
    </xf>
    <xf numFmtId="1" fontId="6" fillId="0" borderId="0" xfId="2" quotePrefix="1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6" fillId="0" borderId="0" xfId="2" quotePrefix="1" applyNumberFormat="1" applyFont="1" applyAlignment="1">
      <alignment horizontal="right"/>
    </xf>
    <xf numFmtId="164" fontId="6" fillId="0" borderId="0" xfId="2" applyNumberFormat="1" applyFont="1" applyAlignment="1">
      <alignment horizontal="right"/>
    </xf>
    <xf numFmtId="164" fontId="8" fillId="0" borderId="0" xfId="3" applyNumberFormat="1" applyFont="1" applyAlignment="1">
      <alignment horizontal="right"/>
    </xf>
    <xf numFmtId="164" fontId="8" fillId="0" borderId="4" xfId="4" applyNumberFormat="1" applyFont="1" applyBorder="1" applyAlignment="1">
      <alignment horizontal="right"/>
    </xf>
    <xf numFmtId="164" fontId="8" fillId="0" borderId="0" xfId="4" applyNumberFormat="1" applyFont="1" applyAlignment="1">
      <alignment horizontal="right"/>
    </xf>
    <xf numFmtId="0" fontId="3" fillId="0" borderId="5" xfId="1" applyBorder="1" applyAlignment="1">
      <alignment horizontal="left" vertical="center"/>
    </xf>
    <xf numFmtId="164" fontId="8" fillId="0" borderId="6" xfId="4" applyNumberFormat="1" applyFont="1" applyBorder="1" applyAlignment="1">
      <alignment horizontal="right"/>
    </xf>
    <xf numFmtId="164" fontId="8" fillId="0" borderId="1" xfId="4" applyNumberFormat="1" applyFont="1" applyBorder="1" applyAlignment="1">
      <alignment horizontal="right"/>
    </xf>
    <xf numFmtId="0" fontId="9" fillId="0" borderId="0" xfId="1" applyFont="1"/>
    <xf numFmtId="0" fontId="9" fillId="0" borderId="0" xfId="6" applyFont="1" applyAlignment="1">
      <alignment vertical="center"/>
    </xf>
    <xf numFmtId="49" fontId="11" fillId="2" borderId="0" xfId="5" applyNumberFormat="1" applyFont="1" applyFill="1" applyAlignment="1">
      <alignment horizontal="justify" vertical="center" wrapText="1"/>
    </xf>
    <xf numFmtId="49" fontId="9" fillId="2" borderId="0" xfId="5" applyNumberFormat="1" applyFont="1" applyFill="1" applyAlignment="1">
      <alignment horizontal="justify" vertical="center" wrapText="1"/>
    </xf>
  </cellXfs>
  <cellStyles count="7">
    <cellStyle name="Cancel" xfId="5" xr:uid="{72AB934A-D215-4CB2-91C6-F71263EFA0BE}"/>
    <cellStyle name="Cancel 2 2" xfId="1" xr:uid="{5A9F472E-DD51-438A-A56B-C2E4BD865058}"/>
    <cellStyle name="Normal" xfId="0" builtinId="0"/>
    <cellStyle name="Normal 3" xfId="2" xr:uid="{51D0C935-0A80-4BC3-B18A-FB70ACACC644}"/>
    <cellStyle name="Normal 32" xfId="3" xr:uid="{93AD664D-730C-45D9-AAA9-3982FFA961A0}"/>
    <cellStyle name="Normal 32 2" xfId="4" xr:uid="{A0C3EB6E-7B30-4974-8620-258B39F17466}"/>
    <cellStyle name="Normal_radiación solar" xfId="6" xr:uid="{1FE1E713-A141-4670-9785-880D36C2F3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06FA-825F-48E2-AA4D-9D59FA906E3C}">
  <sheetPr codeName="Hoja28">
    <tabColor rgb="FF92D050"/>
  </sheetPr>
  <dimension ref="A1:K112"/>
  <sheetViews>
    <sheetView showGridLines="0" tabSelected="1" zoomScale="91" zoomScaleNormal="91" zoomScaleSheetLayoutView="85" workbookViewId="0">
      <pane xSplit="1" ySplit="64" topLeftCell="B65" activePane="bottomRight" state="frozen"/>
      <selection activeCell="M10" sqref="M10:M11"/>
      <selection pane="topRight" activeCell="M10" sqref="M10:M11"/>
      <selection pane="bottomLeft" activeCell="M10" sqref="M10:M11"/>
      <selection pane="bottomRight" activeCell="E113" sqref="E113"/>
    </sheetView>
  </sheetViews>
  <sheetFormatPr baseColWidth="10" defaultColWidth="11.42578125" defaultRowHeight="12.75" x14ac:dyDescent="0.25"/>
  <cols>
    <col min="1" max="1" width="10.42578125" style="3" customWidth="1"/>
    <col min="2" max="2" width="5.28515625" style="2" customWidth="1"/>
    <col min="3" max="3" width="5.7109375" style="2" customWidth="1"/>
    <col min="4" max="4" width="11.28515625" style="2" customWidth="1"/>
    <col min="5" max="5" width="6.42578125" style="2" customWidth="1"/>
    <col min="6" max="6" width="9.140625" style="2" customWidth="1"/>
    <col min="7" max="7" width="8.7109375" style="2" customWidth="1"/>
    <col min="8" max="8" width="10.85546875" style="2" customWidth="1"/>
    <col min="9" max="9" width="8.85546875" style="2" customWidth="1"/>
    <col min="10" max="10" width="10" style="2" customWidth="1"/>
    <col min="11" max="11" width="7.140625" style="2" customWidth="1"/>
    <col min="12" max="16384" width="11.42578125" style="3"/>
  </cols>
  <sheetData>
    <row r="1" spans="1:11" ht="18" customHeight="1" x14ac:dyDescent="0.25">
      <c r="A1" s="1" t="s">
        <v>0</v>
      </c>
    </row>
    <row r="3" spans="1:11" s="6" customFormat="1" ht="14.25" customHeight="1" x14ac:dyDescent="0.25">
      <c r="A3" s="4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6" customFormat="1" ht="14.25" customHeight="1" x14ac:dyDescent="0.25">
      <c r="A4" s="7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6" customFormat="1" x14ac:dyDescent="0.25">
      <c r="A5" s="8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46.9" customHeight="1" x14ac:dyDescent="0.25">
      <c r="A7" s="12" t="s">
        <v>3</v>
      </c>
      <c r="B7" s="13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3" t="s">
        <v>10</v>
      </c>
      <c r="I7" s="13" t="s">
        <v>11</v>
      </c>
      <c r="J7" s="13" t="s">
        <v>12</v>
      </c>
      <c r="K7" s="13" t="s">
        <v>13</v>
      </c>
    </row>
    <row r="8" spans="1:11" hidden="1" x14ac:dyDescent="0.25">
      <c r="A8" s="14">
        <v>2013</v>
      </c>
      <c r="B8" s="15"/>
      <c r="C8" s="15"/>
      <c r="D8" s="15"/>
      <c r="E8" s="16"/>
      <c r="F8" s="16"/>
      <c r="G8" s="16"/>
      <c r="H8" s="16"/>
      <c r="I8" s="16"/>
      <c r="J8" s="16"/>
      <c r="K8" s="16"/>
    </row>
    <row r="9" spans="1:11" hidden="1" x14ac:dyDescent="0.25">
      <c r="A9" s="17" t="s">
        <v>14</v>
      </c>
      <c r="B9" s="15">
        <v>106.9226397311828</v>
      </c>
      <c r="C9" s="15">
        <v>46.538330607526895</v>
      </c>
      <c r="D9" s="15">
        <v>33.525128472222228</v>
      </c>
      <c r="E9" s="15">
        <v>73.011294868279577</v>
      </c>
      <c r="F9" s="15">
        <v>149.51279725479594</v>
      </c>
      <c r="G9" s="15" t="s">
        <v>15</v>
      </c>
      <c r="H9" s="15" t="s">
        <v>15</v>
      </c>
      <c r="I9" s="15" t="s">
        <v>15</v>
      </c>
      <c r="J9" s="15" t="s">
        <v>15</v>
      </c>
      <c r="K9" s="15" t="s">
        <v>15</v>
      </c>
    </row>
    <row r="10" spans="1:11" hidden="1" x14ac:dyDescent="0.25">
      <c r="A10" s="17" t="s">
        <v>16</v>
      </c>
      <c r="B10" s="15">
        <v>117.77318853422619</v>
      </c>
      <c r="C10" s="15">
        <v>52.475444360119049</v>
      </c>
      <c r="D10" s="15">
        <v>40.08806452194942</v>
      </c>
      <c r="E10" s="15">
        <v>91.070184148954112</v>
      </c>
      <c r="F10" s="15">
        <v>189.50622646491226</v>
      </c>
      <c r="G10" s="15" t="s">
        <v>15</v>
      </c>
      <c r="H10" s="15" t="s">
        <v>15</v>
      </c>
      <c r="I10" s="15" t="s">
        <v>15</v>
      </c>
      <c r="J10" s="15" t="s">
        <v>15</v>
      </c>
      <c r="K10" s="15" t="s">
        <v>15</v>
      </c>
    </row>
    <row r="11" spans="1:11" hidden="1" x14ac:dyDescent="0.25">
      <c r="A11" s="17" t="s">
        <v>17</v>
      </c>
      <c r="B11" s="15">
        <v>137.78028740651709</v>
      </c>
      <c r="C11" s="15">
        <v>60.320100073924728</v>
      </c>
      <c r="D11" s="15">
        <v>49.387424489247316</v>
      </c>
      <c r="E11" s="15">
        <v>116.49153265860214</v>
      </c>
      <c r="F11" s="15">
        <v>215.81324955459775</v>
      </c>
      <c r="G11" s="15" t="s">
        <v>15</v>
      </c>
      <c r="H11" s="15" t="s">
        <v>15</v>
      </c>
      <c r="I11" s="15" t="s">
        <v>15</v>
      </c>
      <c r="J11" s="15" t="s">
        <v>15</v>
      </c>
      <c r="K11" s="15" t="s">
        <v>15</v>
      </c>
    </row>
    <row r="12" spans="1:11" hidden="1" x14ac:dyDescent="0.25">
      <c r="A12" s="17" t="s">
        <v>18</v>
      </c>
      <c r="B12" s="15">
        <v>154.51992381250002</v>
      </c>
      <c r="C12" s="15">
        <v>66.604467612428166</v>
      </c>
      <c r="D12" s="15">
        <v>56.830460628213856</v>
      </c>
      <c r="E12" s="15">
        <v>131.17029305555556</v>
      </c>
      <c r="F12" s="15">
        <v>212.22948585488507</v>
      </c>
      <c r="G12" s="15" t="s">
        <v>15</v>
      </c>
      <c r="H12" s="15" t="s">
        <v>15</v>
      </c>
      <c r="I12" s="15" t="s">
        <v>15</v>
      </c>
      <c r="J12" s="15" t="s">
        <v>15</v>
      </c>
      <c r="K12" s="15" t="s">
        <v>15</v>
      </c>
    </row>
    <row r="13" spans="1:11" hidden="1" x14ac:dyDescent="0.25">
      <c r="A13" s="17" t="s">
        <v>19</v>
      </c>
      <c r="B13" s="15">
        <v>128.85201009912635</v>
      </c>
      <c r="C13" s="15">
        <v>66.386767812499997</v>
      </c>
      <c r="D13" s="15">
        <v>59.267490527777788</v>
      </c>
      <c r="E13" s="15">
        <v>100.75787561793153</v>
      </c>
      <c r="F13" s="15">
        <v>142.33334303304594</v>
      </c>
      <c r="G13" s="15" t="s">
        <v>15</v>
      </c>
      <c r="H13" s="15" t="s">
        <v>15</v>
      </c>
      <c r="I13" s="15" t="s">
        <v>15</v>
      </c>
      <c r="J13" s="15" t="s">
        <v>15</v>
      </c>
      <c r="K13" s="15" t="s">
        <v>15</v>
      </c>
    </row>
    <row r="14" spans="1:11" hidden="1" x14ac:dyDescent="0.25">
      <c r="A14" s="17" t="s">
        <v>20</v>
      </c>
      <c r="B14" s="15">
        <v>111.48796506558247</v>
      </c>
      <c r="C14" s="15">
        <v>54.67067477546297</v>
      </c>
      <c r="D14" s="15">
        <v>57.348158544540212</v>
      </c>
      <c r="E14" s="15">
        <v>92.331464180847959</v>
      </c>
      <c r="F14" s="15">
        <v>103.28367527314816</v>
      </c>
      <c r="G14" s="15" t="s">
        <v>15</v>
      </c>
      <c r="H14" s="15" t="s">
        <v>15</v>
      </c>
      <c r="I14" s="15" t="s">
        <v>15</v>
      </c>
      <c r="J14" s="15" t="s">
        <v>15</v>
      </c>
      <c r="K14" s="15" t="s">
        <v>15</v>
      </c>
    </row>
    <row r="15" spans="1:11" hidden="1" x14ac:dyDescent="0.25">
      <c r="A15" s="17" t="s">
        <v>21</v>
      </c>
      <c r="B15" s="15">
        <v>51.508614892361109</v>
      </c>
      <c r="C15" s="15">
        <v>53.437011567204287</v>
      </c>
      <c r="D15" s="15">
        <v>52.125631133064516</v>
      </c>
      <c r="E15" s="15">
        <v>92.167165795345227</v>
      </c>
      <c r="F15" s="15">
        <v>82.274203248655922</v>
      </c>
      <c r="G15" s="15" t="s">
        <v>15</v>
      </c>
      <c r="H15" s="15" t="s">
        <v>15</v>
      </c>
      <c r="I15" s="15" t="s">
        <v>15</v>
      </c>
      <c r="J15" s="15" t="s">
        <v>15</v>
      </c>
      <c r="K15" s="15" t="s">
        <v>15</v>
      </c>
    </row>
    <row r="16" spans="1:11" hidden="1" x14ac:dyDescent="0.25">
      <c r="A16" s="17" t="s">
        <v>22</v>
      </c>
      <c r="B16" s="15">
        <v>48.32397422916668</v>
      </c>
      <c r="C16" s="15">
        <v>60.380098046296297</v>
      </c>
      <c r="D16" s="15">
        <v>57.821065398521512</v>
      </c>
      <c r="E16" s="15">
        <v>96.054749945175416</v>
      </c>
      <c r="F16" s="15">
        <v>91.258521348790339</v>
      </c>
      <c r="G16" s="15" t="s">
        <v>15</v>
      </c>
      <c r="H16" s="15" t="s">
        <v>15</v>
      </c>
      <c r="I16" s="15" t="s">
        <v>15</v>
      </c>
      <c r="J16" s="15" t="s">
        <v>15</v>
      </c>
      <c r="K16" s="15" t="s">
        <v>15</v>
      </c>
    </row>
    <row r="17" spans="1:11" hidden="1" x14ac:dyDescent="0.25">
      <c r="A17" s="17" t="s">
        <v>23</v>
      </c>
      <c r="B17" s="15">
        <v>122.43916214833962</v>
      </c>
      <c r="C17" s="15">
        <v>57.093252413961991</v>
      </c>
      <c r="D17" s="15">
        <v>52.483809037037041</v>
      </c>
      <c r="E17" s="15" t="s">
        <v>15</v>
      </c>
      <c r="F17" s="15">
        <v>89.47912067644927</v>
      </c>
      <c r="G17" s="15" t="s">
        <v>15</v>
      </c>
      <c r="H17" s="15" t="s">
        <v>15</v>
      </c>
      <c r="I17" s="15" t="s">
        <v>15</v>
      </c>
      <c r="J17" s="15" t="s">
        <v>15</v>
      </c>
      <c r="K17" s="15" t="s">
        <v>15</v>
      </c>
    </row>
    <row r="18" spans="1:11" hidden="1" x14ac:dyDescent="0.25">
      <c r="A18" s="17" t="s">
        <v>24</v>
      </c>
      <c r="B18" s="15">
        <v>119.05871719531505</v>
      </c>
      <c r="C18" s="15">
        <v>53.402621754032261</v>
      </c>
      <c r="D18" s="15">
        <v>40.137452351190468</v>
      </c>
      <c r="E18" s="15">
        <v>64.734003949456536</v>
      </c>
      <c r="F18" s="15">
        <v>109.64519820089285</v>
      </c>
      <c r="G18" s="15" t="s">
        <v>15</v>
      </c>
      <c r="H18" s="15" t="s">
        <v>15</v>
      </c>
      <c r="I18" s="15" t="s">
        <v>15</v>
      </c>
      <c r="J18" s="15" t="s">
        <v>15</v>
      </c>
      <c r="K18" s="15" t="s">
        <v>15</v>
      </c>
    </row>
    <row r="19" spans="1:11" hidden="1" x14ac:dyDescent="0.25">
      <c r="A19" s="17" t="s">
        <v>25</v>
      </c>
      <c r="B19" s="15">
        <v>101.02132371180554</v>
      </c>
      <c r="C19" s="15">
        <v>48.23046024739584</v>
      </c>
      <c r="D19" s="15">
        <v>36.211482451967598</v>
      </c>
      <c r="E19" s="15" t="s">
        <v>15</v>
      </c>
      <c r="F19" s="15">
        <v>99.056839304166658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</row>
    <row r="20" spans="1:11" hidden="1" x14ac:dyDescent="0.25">
      <c r="A20" s="17" t="s">
        <v>26</v>
      </c>
      <c r="B20" s="15">
        <v>106.19128656622024</v>
      </c>
      <c r="C20" s="15">
        <v>46.886205055107531</v>
      </c>
      <c r="D20" s="15">
        <v>31.261327474999995</v>
      </c>
      <c r="E20" s="15" t="s">
        <v>15</v>
      </c>
      <c r="F20" s="15">
        <v>100.86818723333334</v>
      </c>
      <c r="G20" s="15" t="s">
        <v>15</v>
      </c>
      <c r="H20" s="15" t="s">
        <v>15</v>
      </c>
      <c r="I20" s="15" t="s">
        <v>15</v>
      </c>
      <c r="J20" s="15" t="s">
        <v>15</v>
      </c>
      <c r="K20" s="15" t="s">
        <v>15</v>
      </c>
    </row>
    <row r="21" spans="1:11" hidden="1" x14ac:dyDescent="0.25">
      <c r="A21" s="14">
        <v>2014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idden="1" x14ac:dyDescent="0.25">
      <c r="A22" s="17" t="s">
        <v>14</v>
      </c>
      <c r="B22" s="15">
        <v>108.9</v>
      </c>
      <c r="C22" s="15">
        <v>45.6</v>
      </c>
      <c r="D22" s="15">
        <v>30.9</v>
      </c>
      <c r="E22" s="15" t="s">
        <v>15</v>
      </c>
      <c r="F22" s="15">
        <v>112.1</v>
      </c>
      <c r="G22" s="15" t="s">
        <v>15</v>
      </c>
      <c r="H22" s="15" t="s">
        <v>15</v>
      </c>
      <c r="I22" s="15" t="s">
        <v>15</v>
      </c>
      <c r="J22" s="15" t="s">
        <v>15</v>
      </c>
      <c r="K22" s="15" t="s">
        <v>15</v>
      </c>
    </row>
    <row r="23" spans="1:11" hidden="1" x14ac:dyDescent="0.25">
      <c r="A23" s="17" t="s">
        <v>16</v>
      </c>
      <c r="B23" s="15">
        <v>130.69999999999999</v>
      </c>
      <c r="C23" s="15">
        <v>46</v>
      </c>
      <c r="D23" s="15">
        <v>45.1</v>
      </c>
      <c r="E23" s="15">
        <v>79.3</v>
      </c>
      <c r="F23" s="15">
        <v>165.6</v>
      </c>
      <c r="G23" s="15" t="s">
        <v>15</v>
      </c>
      <c r="H23" s="15" t="s">
        <v>15</v>
      </c>
      <c r="I23" s="15" t="s">
        <v>15</v>
      </c>
      <c r="J23" s="15" t="s">
        <v>15</v>
      </c>
      <c r="K23" s="15" t="s">
        <v>15</v>
      </c>
    </row>
    <row r="24" spans="1:11" hidden="1" x14ac:dyDescent="0.25">
      <c r="A24" s="17" t="s">
        <v>17</v>
      </c>
      <c r="B24" s="15">
        <v>133.5</v>
      </c>
      <c r="C24" s="15">
        <v>52.8</v>
      </c>
      <c r="D24" s="15">
        <v>47.5</v>
      </c>
      <c r="E24" s="15">
        <v>66.900000000000006</v>
      </c>
      <c r="F24" s="15">
        <v>139.5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</row>
    <row r="25" spans="1:11" hidden="1" x14ac:dyDescent="0.25">
      <c r="A25" s="17" t="s">
        <v>18</v>
      </c>
      <c r="B25" s="15">
        <v>143.4</v>
      </c>
      <c r="C25" s="15">
        <v>41.8</v>
      </c>
      <c r="D25" s="15">
        <v>51.7</v>
      </c>
      <c r="E25" s="15">
        <v>72.7</v>
      </c>
      <c r="F25" s="15">
        <v>105.5</v>
      </c>
      <c r="G25" s="15" t="s">
        <v>15</v>
      </c>
      <c r="H25" s="15" t="s">
        <v>15</v>
      </c>
      <c r="I25" s="15" t="s">
        <v>15</v>
      </c>
      <c r="J25" s="15" t="s">
        <v>15</v>
      </c>
      <c r="K25" s="15" t="s">
        <v>15</v>
      </c>
    </row>
    <row r="26" spans="1:11" hidden="1" x14ac:dyDescent="0.25">
      <c r="A26" s="17" t="s">
        <v>19</v>
      </c>
      <c r="B26" s="15">
        <v>90.3</v>
      </c>
      <c r="C26" s="15">
        <v>34.6</v>
      </c>
      <c r="D26" s="15">
        <v>40.299999999999997</v>
      </c>
      <c r="E26" s="15">
        <v>55.8</v>
      </c>
      <c r="F26" s="15">
        <v>57.4</v>
      </c>
      <c r="G26" s="15">
        <v>113.6</v>
      </c>
      <c r="H26" s="15">
        <v>101.9</v>
      </c>
      <c r="I26" s="15">
        <v>72.5</v>
      </c>
      <c r="J26" s="15">
        <v>104.9</v>
      </c>
      <c r="K26" s="15">
        <v>147</v>
      </c>
    </row>
    <row r="27" spans="1:11" hidden="1" x14ac:dyDescent="0.25">
      <c r="A27" s="17" t="s">
        <v>20</v>
      </c>
      <c r="B27" s="15">
        <v>92.7</v>
      </c>
      <c r="C27" s="15">
        <v>43.7</v>
      </c>
      <c r="D27" s="15">
        <v>57.4</v>
      </c>
      <c r="E27" s="15" t="s">
        <v>15</v>
      </c>
      <c r="F27" s="15" t="s">
        <v>15</v>
      </c>
      <c r="G27" s="15" t="s">
        <v>15</v>
      </c>
      <c r="H27" s="15" t="s">
        <v>15</v>
      </c>
      <c r="I27" s="15" t="s">
        <v>15</v>
      </c>
      <c r="J27" s="15" t="s">
        <v>15</v>
      </c>
      <c r="K27" s="15" t="s">
        <v>15</v>
      </c>
    </row>
    <row r="28" spans="1:11" hidden="1" x14ac:dyDescent="0.25">
      <c r="A28" s="17" t="s">
        <v>21</v>
      </c>
      <c r="B28" s="15">
        <v>106</v>
      </c>
      <c r="C28" s="15">
        <v>69.3</v>
      </c>
      <c r="D28" s="15">
        <v>51.1</v>
      </c>
      <c r="E28" s="15">
        <v>79.400000000000006</v>
      </c>
      <c r="F28" s="15">
        <v>55.3</v>
      </c>
      <c r="G28" s="15">
        <v>89.5</v>
      </c>
      <c r="H28" s="15">
        <v>85.4</v>
      </c>
      <c r="I28" s="15" t="s">
        <v>15</v>
      </c>
      <c r="J28" s="15">
        <v>54.5</v>
      </c>
      <c r="K28" s="15">
        <v>86.4</v>
      </c>
    </row>
    <row r="29" spans="1:11" hidden="1" x14ac:dyDescent="0.25">
      <c r="A29" s="17" t="s">
        <v>22</v>
      </c>
      <c r="B29" s="15">
        <v>119.9</v>
      </c>
      <c r="C29" s="15">
        <v>58.8</v>
      </c>
      <c r="D29" s="15">
        <v>44.8</v>
      </c>
      <c r="E29" s="15">
        <v>87.4</v>
      </c>
      <c r="F29" s="15">
        <v>59.4</v>
      </c>
      <c r="G29" s="15">
        <v>106.8</v>
      </c>
      <c r="H29" s="15">
        <v>99.9</v>
      </c>
      <c r="I29" s="15">
        <v>47.5</v>
      </c>
      <c r="J29" s="15">
        <v>61.7</v>
      </c>
      <c r="K29" s="15">
        <v>104.5</v>
      </c>
    </row>
    <row r="30" spans="1:11" hidden="1" x14ac:dyDescent="0.25">
      <c r="A30" s="17" t="s">
        <v>23</v>
      </c>
      <c r="B30" s="15">
        <v>107.4</v>
      </c>
      <c r="C30" s="15">
        <v>58.2</v>
      </c>
      <c r="D30" s="15">
        <v>48.8</v>
      </c>
      <c r="E30" s="15" t="s">
        <v>15</v>
      </c>
      <c r="F30" s="15" t="s">
        <v>15</v>
      </c>
      <c r="G30" s="15">
        <v>95.1</v>
      </c>
      <c r="H30" s="15">
        <v>89.4</v>
      </c>
      <c r="I30" s="15">
        <v>49.7</v>
      </c>
      <c r="J30" s="15">
        <v>69.099999999999994</v>
      </c>
      <c r="K30" s="15" t="s">
        <v>15</v>
      </c>
    </row>
    <row r="31" spans="1:11" hidden="1" x14ac:dyDescent="0.25">
      <c r="A31" s="17" t="s">
        <v>24</v>
      </c>
      <c r="B31" s="15">
        <v>107.8</v>
      </c>
      <c r="C31" s="15">
        <v>56</v>
      </c>
      <c r="D31" s="15">
        <v>39.9</v>
      </c>
      <c r="E31" s="15" t="s">
        <v>15</v>
      </c>
      <c r="F31" s="15" t="s">
        <v>15</v>
      </c>
      <c r="G31" s="15">
        <v>114.6</v>
      </c>
      <c r="H31" s="15">
        <v>89.3</v>
      </c>
      <c r="I31" s="15">
        <v>48.6</v>
      </c>
      <c r="J31" s="15">
        <v>95.4</v>
      </c>
      <c r="K31" s="15">
        <v>116.7</v>
      </c>
    </row>
    <row r="32" spans="1:11" hidden="1" x14ac:dyDescent="0.25">
      <c r="A32" s="17" t="s">
        <v>25</v>
      </c>
      <c r="B32" s="15">
        <v>98.5</v>
      </c>
      <c r="C32" s="15" t="s">
        <v>15</v>
      </c>
      <c r="D32" s="15">
        <v>40.1</v>
      </c>
      <c r="E32" s="15" t="s">
        <v>15</v>
      </c>
      <c r="F32" s="15" t="s">
        <v>15</v>
      </c>
      <c r="G32" s="15">
        <v>117</v>
      </c>
      <c r="H32" s="15">
        <v>78</v>
      </c>
      <c r="I32" s="15">
        <v>48.1</v>
      </c>
      <c r="J32" s="15">
        <v>84.8</v>
      </c>
      <c r="K32" s="15">
        <v>108.3</v>
      </c>
    </row>
    <row r="33" spans="1:11" hidden="1" x14ac:dyDescent="0.25">
      <c r="A33" s="17" t="s">
        <v>26</v>
      </c>
      <c r="B33" s="15">
        <v>109.3</v>
      </c>
      <c r="C33" s="15" t="s">
        <v>15</v>
      </c>
      <c r="D33" s="15">
        <v>38.299999999999997</v>
      </c>
      <c r="E33" s="15">
        <v>69.099999999999994</v>
      </c>
      <c r="F33" s="15">
        <v>130.5</v>
      </c>
      <c r="G33" s="15">
        <v>99</v>
      </c>
      <c r="H33" s="15">
        <v>77.2</v>
      </c>
      <c r="I33" s="15" t="s">
        <v>15</v>
      </c>
      <c r="J33" s="15">
        <v>86.3</v>
      </c>
      <c r="K33" s="15">
        <v>123.5</v>
      </c>
    </row>
    <row r="34" spans="1:11" ht="15" hidden="1" customHeight="1" x14ac:dyDescent="0.25">
      <c r="A34" s="14">
        <v>2015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hidden="1" x14ac:dyDescent="0.25">
      <c r="A35" s="17" t="s">
        <v>14</v>
      </c>
      <c r="B35" s="18">
        <v>111</v>
      </c>
      <c r="C35" s="18" t="s">
        <v>15</v>
      </c>
      <c r="D35" s="18">
        <v>35.1</v>
      </c>
      <c r="E35" s="18">
        <v>70</v>
      </c>
      <c r="F35" s="18">
        <v>108.6</v>
      </c>
      <c r="G35" s="18">
        <v>92.5</v>
      </c>
      <c r="H35" s="18">
        <v>67.2</v>
      </c>
      <c r="I35" s="18">
        <v>38.200000000000003</v>
      </c>
      <c r="J35" s="18">
        <v>73.400000000000006</v>
      </c>
      <c r="K35" s="18">
        <v>120.1</v>
      </c>
    </row>
    <row r="36" spans="1:11" hidden="1" x14ac:dyDescent="0.25">
      <c r="A36" s="17" t="s">
        <v>16</v>
      </c>
      <c r="B36" s="18">
        <v>124.2</v>
      </c>
      <c r="C36" s="18" t="s">
        <v>15</v>
      </c>
      <c r="D36" s="18">
        <v>41.6</v>
      </c>
      <c r="E36" s="18">
        <v>81.900000000000006</v>
      </c>
      <c r="F36" s="18">
        <v>126.6</v>
      </c>
      <c r="G36" s="18">
        <v>102.4</v>
      </c>
      <c r="H36" s="18">
        <v>92.2</v>
      </c>
      <c r="I36" s="18">
        <v>46.7</v>
      </c>
      <c r="J36" s="18">
        <v>86</v>
      </c>
      <c r="K36" s="18">
        <v>137.80000000000001</v>
      </c>
    </row>
    <row r="37" spans="1:11" hidden="1" x14ac:dyDescent="0.25">
      <c r="A37" s="17" t="s">
        <v>17</v>
      </c>
      <c r="B37" s="18">
        <v>78.5</v>
      </c>
      <c r="C37" s="18" t="s">
        <v>15</v>
      </c>
      <c r="D37" s="18">
        <v>52.4</v>
      </c>
      <c r="E37" s="18">
        <v>109.8</v>
      </c>
      <c r="F37" s="18">
        <v>240.3</v>
      </c>
      <c r="G37" s="18">
        <v>131.5</v>
      </c>
      <c r="H37" s="18">
        <v>122.6</v>
      </c>
      <c r="I37" s="18">
        <v>64.900000000000006</v>
      </c>
      <c r="J37" s="18">
        <v>99.6</v>
      </c>
      <c r="K37" s="18">
        <v>158.5</v>
      </c>
    </row>
    <row r="38" spans="1:11" hidden="1" x14ac:dyDescent="0.25">
      <c r="A38" s="17" t="s">
        <v>18</v>
      </c>
      <c r="B38" s="18">
        <v>95.4</v>
      </c>
      <c r="C38" s="18" t="s">
        <v>15</v>
      </c>
      <c r="D38" s="18">
        <v>45</v>
      </c>
      <c r="E38" s="18">
        <v>83.5</v>
      </c>
      <c r="F38" s="18">
        <v>203.5</v>
      </c>
      <c r="G38" s="18">
        <v>108</v>
      </c>
      <c r="H38" s="18">
        <v>115.3</v>
      </c>
      <c r="I38" s="18">
        <v>51.2</v>
      </c>
      <c r="J38" s="18" t="s">
        <v>15</v>
      </c>
      <c r="K38" s="18">
        <v>133.5</v>
      </c>
    </row>
    <row r="39" spans="1:11" hidden="1" x14ac:dyDescent="0.25">
      <c r="A39" s="17" t="s">
        <v>19</v>
      </c>
      <c r="B39" s="18">
        <v>82.7</v>
      </c>
      <c r="C39" s="18" t="s">
        <v>15</v>
      </c>
      <c r="D39" s="18">
        <v>50.2</v>
      </c>
      <c r="E39" s="18">
        <v>62.3</v>
      </c>
      <c r="F39" s="18">
        <v>173</v>
      </c>
      <c r="G39" s="18">
        <v>102.9</v>
      </c>
      <c r="H39" s="18">
        <v>101.5</v>
      </c>
      <c r="I39" s="18">
        <v>50.8</v>
      </c>
      <c r="J39" s="18">
        <v>87.6</v>
      </c>
      <c r="K39" s="18">
        <v>127.8</v>
      </c>
    </row>
    <row r="40" spans="1:11" hidden="1" x14ac:dyDescent="0.25">
      <c r="A40" s="17" t="s">
        <v>20</v>
      </c>
      <c r="B40" s="18">
        <v>77.2</v>
      </c>
      <c r="C40" s="18" t="s">
        <v>15</v>
      </c>
      <c r="D40" s="18">
        <v>84.3</v>
      </c>
      <c r="E40" s="18">
        <v>108.1</v>
      </c>
      <c r="F40" s="18" t="s">
        <v>15</v>
      </c>
      <c r="G40" s="18">
        <v>181.4</v>
      </c>
      <c r="H40" s="18">
        <v>147.69999999999999</v>
      </c>
      <c r="I40" s="18">
        <v>96.1</v>
      </c>
      <c r="J40" s="18">
        <v>89.1</v>
      </c>
      <c r="K40" s="18">
        <v>286.10000000000002</v>
      </c>
    </row>
    <row r="41" spans="1:11" hidden="1" x14ac:dyDescent="0.25">
      <c r="A41" s="17" t="s">
        <v>21</v>
      </c>
      <c r="B41" s="18">
        <v>65.8</v>
      </c>
      <c r="C41" s="18" t="s">
        <v>15</v>
      </c>
      <c r="D41" s="18">
        <v>47.3</v>
      </c>
      <c r="E41" s="18">
        <v>48</v>
      </c>
      <c r="F41" s="18" t="s">
        <v>15</v>
      </c>
      <c r="G41" s="18">
        <v>78.900000000000006</v>
      </c>
      <c r="H41" s="18">
        <v>66</v>
      </c>
      <c r="I41" s="18">
        <v>43.8</v>
      </c>
      <c r="J41" s="18">
        <v>73.099999999999994</v>
      </c>
      <c r="K41" s="18">
        <v>103.6</v>
      </c>
    </row>
    <row r="42" spans="1:11" hidden="1" x14ac:dyDescent="0.25">
      <c r="A42" s="17" t="s">
        <v>22</v>
      </c>
      <c r="B42" s="18">
        <v>96.4</v>
      </c>
      <c r="C42" s="18">
        <v>48.5</v>
      </c>
      <c r="D42" s="18">
        <v>37.4</v>
      </c>
      <c r="E42" s="18">
        <v>68.7</v>
      </c>
      <c r="F42" s="18" t="s">
        <v>15</v>
      </c>
      <c r="G42" s="18">
        <v>79.400000000000006</v>
      </c>
      <c r="H42" s="18">
        <v>69.3</v>
      </c>
      <c r="I42" s="18">
        <v>46.1</v>
      </c>
      <c r="J42" s="18">
        <v>72</v>
      </c>
      <c r="K42" s="18">
        <v>84.9</v>
      </c>
    </row>
    <row r="43" spans="1:11" hidden="1" x14ac:dyDescent="0.25">
      <c r="A43" s="17" t="s">
        <v>23</v>
      </c>
      <c r="B43" s="18">
        <v>101.6</v>
      </c>
      <c r="C43" s="18">
        <v>47.5</v>
      </c>
      <c r="D43" s="18" t="s">
        <v>15</v>
      </c>
      <c r="E43" s="18">
        <v>72.900000000000006</v>
      </c>
      <c r="F43" s="18" t="s">
        <v>15</v>
      </c>
      <c r="G43" s="18">
        <v>73.400000000000006</v>
      </c>
      <c r="H43" s="18">
        <v>65.2</v>
      </c>
      <c r="I43" s="18">
        <v>42.4</v>
      </c>
      <c r="J43" s="18">
        <v>69.900000000000006</v>
      </c>
      <c r="K43" s="18">
        <v>80.2</v>
      </c>
    </row>
    <row r="44" spans="1:11" ht="14.25" hidden="1" customHeight="1" x14ac:dyDescent="0.25">
      <c r="A44" s="17" t="s">
        <v>24</v>
      </c>
      <c r="B44" s="18">
        <v>97.3</v>
      </c>
      <c r="C44" s="18">
        <v>44.4</v>
      </c>
      <c r="D44" s="18">
        <v>31.4</v>
      </c>
      <c r="E44" s="18" t="s">
        <v>15</v>
      </c>
      <c r="F44" s="18" t="s">
        <v>15</v>
      </c>
      <c r="G44" s="18">
        <v>83</v>
      </c>
      <c r="H44" s="18">
        <v>41.5</v>
      </c>
      <c r="I44" s="18">
        <v>79.599999999999994</v>
      </c>
      <c r="J44" s="18">
        <v>79.2</v>
      </c>
      <c r="K44" s="18">
        <v>110.7</v>
      </c>
    </row>
    <row r="45" spans="1:11" ht="14.25" hidden="1" customHeight="1" x14ac:dyDescent="0.25">
      <c r="A45" s="17" t="s">
        <v>25</v>
      </c>
      <c r="B45" s="18">
        <v>102.3</v>
      </c>
      <c r="C45" s="18">
        <v>46</v>
      </c>
      <c r="D45" s="18">
        <v>33.799999999999997</v>
      </c>
      <c r="E45" s="18">
        <v>73.900000000000006</v>
      </c>
      <c r="F45" s="18">
        <v>86.7</v>
      </c>
      <c r="G45" s="18">
        <v>82.5</v>
      </c>
      <c r="H45" s="18">
        <v>79.2</v>
      </c>
      <c r="I45" s="18">
        <v>38.799999999999997</v>
      </c>
      <c r="J45" s="18">
        <v>76.7</v>
      </c>
      <c r="K45" s="18">
        <v>111.9</v>
      </c>
    </row>
    <row r="46" spans="1:11" hidden="1" x14ac:dyDescent="0.25">
      <c r="A46" s="17" t="s">
        <v>26</v>
      </c>
      <c r="B46" s="18" t="s">
        <v>15</v>
      </c>
      <c r="C46" s="18" t="s">
        <v>15</v>
      </c>
      <c r="D46" s="18">
        <v>36.5</v>
      </c>
      <c r="E46" s="18">
        <v>72</v>
      </c>
      <c r="F46" s="18">
        <v>106.4</v>
      </c>
      <c r="G46" s="18">
        <v>81.8</v>
      </c>
      <c r="H46" s="18">
        <v>78.3</v>
      </c>
      <c r="I46" s="18">
        <v>38.799999999999997</v>
      </c>
      <c r="J46" s="18">
        <v>76.3</v>
      </c>
      <c r="K46" s="18">
        <v>131.19999999999999</v>
      </c>
    </row>
    <row r="47" spans="1:11" ht="15" hidden="1" customHeight="1" x14ac:dyDescent="0.25">
      <c r="A47" s="14">
        <v>2016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 hidden="1" x14ac:dyDescent="0.25">
      <c r="A48" s="17" t="s">
        <v>14</v>
      </c>
      <c r="B48" s="19" t="s">
        <v>15</v>
      </c>
      <c r="C48" s="19">
        <v>44.1</v>
      </c>
      <c r="D48" s="19">
        <v>31.7</v>
      </c>
      <c r="E48" s="19">
        <v>66.2</v>
      </c>
      <c r="F48" s="19">
        <v>141.69999999999999</v>
      </c>
      <c r="G48" s="19">
        <v>81.599999999999994</v>
      </c>
      <c r="H48" s="19">
        <v>70.8</v>
      </c>
      <c r="I48" s="19">
        <v>36.200000000000003</v>
      </c>
      <c r="J48" s="19">
        <v>75.400000000000006</v>
      </c>
      <c r="K48" s="19">
        <v>111</v>
      </c>
    </row>
    <row r="49" spans="1:11" hidden="1" x14ac:dyDescent="0.25">
      <c r="A49" s="17" t="s">
        <v>16</v>
      </c>
      <c r="B49" s="19">
        <v>98.8</v>
      </c>
      <c r="C49" s="19">
        <v>48.8</v>
      </c>
      <c r="D49" s="19">
        <v>38.200000000000003</v>
      </c>
      <c r="E49" s="19">
        <v>70.099999999999994</v>
      </c>
      <c r="F49" s="19">
        <v>169.8</v>
      </c>
      <c r="G49" s="19">
        <v>80.400000000000006</v>
      </c>
      <c r="H49" s="19">
        <v>73.400000000000006</v>
      </c>
      <c r="I49" s="19">
        <v>39.5</v>
      </c>
      <c r="J49" s="19">
        <v>82</v>
      </c>
      <c r="K49" s="19">
        <v>125.1</v>
      </c>
    </row>
    <row r="50" spans="1:11" hidden="1" x14ac:dyDescent="0.25">
      <c r="A50" s="17" t="s">
        <v>17</v>
      </c>
      <c r="B50" s="19">
        <v>103.7</v>
      </c>
      <c r="C50" s="19">
        <v>53.9</v>
      </c>
      <c r="D50" s="19">
        <v>35.6</v>
      </c>
      <c r="E50" s="19">
        <v>87.2</v>
      </c>
      <c r="F50" s="19">
        <v>198.4</v>
      </c>
      <c r="G50" s="19">
        <v>97.8</v>
      </c>
      <c r="H50" s="19">
        <v>87.9</v>
      </c>
      <c r="I50" s="19">
        <v>43</v>
      </c>
      <c r="J50" s="19">
        <v>97</v>
      </c>
      <c r="K50" s="19">
        <v>163.9</v>
      </c>
    </row>
    <row r="51" spans="1:11" hidden="1" x14ac:dyDescent="0.25">
      <c r="A51" s="17" t="s">
        <v>18</v>
      </c>
      <c r="B51" s="19">
        <v>120.6</v>
      </c>
      <c r="C51" s="19">
        <v>56.2</v>
      </c>
      <c r="D51" s="19">
        <v>38.9</v>
      </c>
      <c r="E51" s="19">
        <v>91.2</v>
      </c>
      <c r="F51" s="19" t="s">
        <v>15</v>
      </c>
      <c r="G51" s="19">
        <v>113.4</v>
      </c>
      <c r="H51" s="19">
        <v>108.5</v>
      </c>
      <c r="I51" s="19">
        <v>53.1</v>
      </c>
      <c r="J51" s="19">
        <v>100.2</v>
      </c>
      <c r="K51" s="19">
        <v>152.19999999999999</v>
      </c>
    </row>
    <row r="52" spans="1:11" hidden="1" x14ac:dyDescent="0.25">
      <c r="A52" s="17" t="s">
        <v>19</v>
      </c>
      <c r="B52" s="19">
        <v>127.2</v>
      </c>
      <c r="C52" s="19">
        <v>63.5</v>
      </c>
      <c r="D52" s="19">
        <v>44.7</v>
      </c>
      <c r="E52" s="19">
        <v>98.2</v>
      </c>
      <c r="F52" s="19">
        <v>173</v>
      </c>
      <c r="G52" s="19">
        <v>122.6</v>
      </c>
      <c r="H52" s="19">
        <v>116.2</v>
      </c>
      <c r="I52" s="19">
        <v>50</v>
      </c>
      <c r="J52" s="19">
        <v>104.6</v>
      </c>
      <c r="K52" s="19">
        <v>134.1</v>
      </c>
    </row>
    <row r="53" spans="1:11" hidden="1" x14ac:dyDescent="0.25">
      <c r="A53" s="17" t="s">
        <v>20</v>
      </c>
      <c r="B53" s="19">
        <v>120.2</v>
      </c>
      <c r="C53" s="19">
        <v>65.2</v>
      </c>
      <c r="D53" s="19">
        <v>44.7</v>
      </c>
      <c r="E53" s="19">
        <v>88.7</v>
      </c>
      <c r="F53" s="19">
        <v>105.2</v>
      </c>
      <c r="G53" s="19" t="s">
        <v>15</v>
      </c>
      <c r="H53" s="19">
        <v>134.69999999999999</v>
      </c>
      <c r="I53" s="19" t="s">
        <v>15</v>
      </c>
      <c r="J53" s="19" t="s">
        <v>15</v>
      </c>
      <c r="K53" s="19" t="s">
        <v>15</v>
      </c>
    </row>
    <row r="54" spans="1:11" hidden="1" x14ac:dyDescent="0.25">
      <c r="A54" s="17" t="s">
        <v>21</v>
      </c>
      <c r="B54" s="19">
        <v>105.6</v>
      </c>
      <c r="C54" s="19">
        <v>48.2</v>
      </c>
      <c r="D54" s="19">
        <v>32</v>
      </c>
      <c r="E54" s="19">
        <v>77</v>
      </c>
      <c r="F54" s="19">
        <v>66.2</v>
      </c>
      <c r="G54" s="19">
        <v>85.3</v>
      </c>
      <c r="H54" s="19">
        <v>87.2</v>
      </c>
      <c r="I54" s="19">
        <v>45.5</v>
      </c>
      <c r="J54" s="19">
        <v>80</v>
      </c>
      <c r="K54" s="19">
        <v>102.1</v>
      </c>
    </row>
    <row r="55" spans="1:11" hidden="1" x14ac:dyDescent="0.25">
      <c r="A55" s="17" t="s">
        <v>22</v>
      </c>
      <c r="B55" s="19">
        <v>99</v>
      </c>
      <c r="C55" s="19">
        <v>56.8</v>
      </c>
      <c r="D55" s="19">
        <v>29.9</v>
      </c>
      <c r="E55" s="19">
        <v>74.8</v>
      </c>
      <c r="F55" s="19">
        <v>57.2</v>
      </c>
      <c r="G55" s="19" t="s">
        <v>15</v>
      </c>
      <c r="H55" s="19" t="s">
        <v>15</v>
      </c>
      <c r="I55" s="19">
        <v>44.9</v>
      </c>
      <c r="J55" s="19" t="s">
        <v>15</v>
      </c>
      <c r="K55" s="19">
        <v>96.5</v>
      </c>
    </row>
    <row r="56" spans="1:11" hidden="1" x14ac:dyDescent="0.25">
      <c r="A56" s="17" t="s">
        <v>23</v>
      </c>
      <c r="B56" s="19">
        <v>111.4</v>
      </c>
      <c r="C56" s="19">
        <v>54.7</v>
      </c>
      <c r="D56" s="19">
        <v>32.6</v>
      </c>
      <c r="E56" s="19" t="s">
        <v>15</v>
      </c>
      <c r="F56" s="19">
        <v>90.2</v>
      </c>
      <c r="G56" s="19" t="s">
        <v>15</v>
      </c>
      <c r="H56" s="19" t="s">
        <v>15</v>
      </c>
      <c r="I56" s="19">
        <v>42.5</v>
      </c>
      <c r="J56" s="19" t="s">
        <v>15</v>
      </c>
      <c r="K56" s="19">
        <v>115.7</v>
      </c>
    </row>
    <row r="57" spans="1:11" ht="25.5" hidden="1" customHeight="1" x14ac:dyDescent="0.25">
      <c r="A57" s="17" t="s">
        <v>24</v>
      </c>
      <c r="B57" s="19">
        <v>101.8</v>
      </c>
      <c r="C57" s="19">
        <v>68.400000000000006</v>
      </c>
      <c r="D57" s="19">
        <v>32.6</v>
      </c>
      <c r="E57" s="19">
        <v>73.599999999999994</v>
      </c>
      <c r="F57" s="19">
        <v>88.9</v>
      </c>
      <c r="G57" s="19" t="s">
        <v>15</v>
      </c>
      <c r="H57" s="19" t="s">
        <v>15</v>
      </c>
      <c r="I57" s="19">
        <v>37.6</v>
      </c>
      <c r="J57" s="19" t="s">
        <v>15</v>
      </c>
      <c r="K57" s="19">
        <v>121.9</v>
      </c>
    </row>
    <row r="58" spans="1:11" ht="28.5" hidden="1" customHeight="1" x14ac:dyDescent="0.25">
      <c r="A58" s="17" t="s">
        <v>25</v>
      </c>
      <c r="B58" s="19">
        <v>122.6</v>
      </c>
      <c r="C58" s="19" t="s">
        <v>15</v>
      </c>
      <c r="D58" s="19">
        <v>39</v>
      </c>
      <c r="E58" s="19">
        <v>82.1</v>
      </c>
      <c r="F58" s="19">
        <v>99.4</v>
      </c>
      <c r="G58" s="19" t="s">
        <v>15</v>
      </c>
      <c r="H58" s="19">
        <v>100.2</v>
      </c>
      <c r="I58" s="19">
        <v>31.5</v>
      </c>
      <c r="J58" s="19" t="s">
        <v>15</v>
      </c>
      <c r="K58" s="19">
        <v>137.1</v>
      </c>
    </row>
    <row r="59" spans="1:11" hidden="1" x14ac:dyDescent="0.25">
      <c r="A59" s="17" t="s">
        <v>26</v>
      </c>
      <c r="B59" s="19">
        <v>120.7</v>
      </c>
      <c r="C59" s="19">
        <v>62.9</v>
      </c>
      <c r="D59" s="19">
        <v>35.4</v>
      </c>
      <c r="E59" s="19">
        <v>76.3</v>
      </c>
      <c r="F59" s="19">
        <v>119.6</v>
      </c>
      <c r="G59" s="19" t="s">
        <v>15</v>
      </c>
      <c r="H59" s="19">
        <v>93</v>
      </c>
      <c r="I59" s="19">
        <v>34.299999999999997</v>
      </c>
      <c r="J59" s="19">
        <v>84.4</v>
      </c>
      <c r="K59" s="19">
        <v>131.5</v>
      </c>
    </row>
    <row r="60" spans="1:11" ht="15.75" hidden="1" customHeight="1" x14ac:dyDescent="0.25">
      <c r="A60" s="14">
        <v>2017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11" hidden="1" x14ac:dyDescent="0.25">
      <c r="A61" s="17" t="s">
        <v>14</v>
      </c>
      <c r="B61" s="19">
        <f>ROUND(132.0035,1)</f>
        <v>132</v>
      </c>
      <c r="C61" s="19">
        <f>ROUND(51.02852,1)</f>
        <v>51</v>
      </c>
      <c r="D61" s="19" t="s">
        <v>15</v>
      </c>
      <c r="E61" s="19">
        <f>ROUND(67.987551,1)</f>
        <v>68</v>
      </c>
      <c r="F61" s="19">
        <f>ROUND(158.7985,1)</f>
        <v>158.80000000000001</v>
      </c>
      <c r="G61" s="19" t="s">
        <v>15</v>
      </c>
      <c r="H61" s="19">
        <f>ROUND(86.3695,1)</f>
        <v>86.4</v>
      </c>
      <c r="I61" s="19">
        <f>ROUND(71.59267,1)</f>
        <v>71.599999999999994</v>
      </c>
      <c r="J61" s="19">
        <f>ROUND(78.66327,1)</f>
        <v>78.7</v>
      </c>
      <c r="K61" s="19">
        <f>ROUND(130.6782,1)</f>
        <v>130.69999999999999</v>
      </c>
    </row>
    <row r="62" spans="1:11" hidden="1" x14ac:dyDescent="0.25">
      <c r="A62" s="17" t="s">
        <v>16</v>
      </c>
      <c r="B62" s="19">
        <f>+ROUND(120.9736,1)</f>
        <v>121</v>
      </c>
      <c r="C62" s="19">
        <f>+ROUND(61.55521,1)</f>
        <v>61.6</v>
      </c>
      <c r="D62" s="19">
        <f>+ROUND(33.76948,1)</f>
        <v>33.799999999999997</v>
      </c>
      <c r="E62" s="19" t="s">
        <v>15</v>
      </c>
      <c r="F62" s="19">
        <f>+ROUND(175.9654,1)</f>
        <v>176</v>
      </c>
      <c r="G62" s="19" t="s">
        <v>15</v>
      </c>
      <c r="H62" s="19">
        <f>+ROUND(97.47713,1)</f>
        <v>97.5</v>
      </c>
      <c r="I62" s="19">
        <f>+ROUND(54.54367,1)</f>
        <v>54.5</v>
      </c>
      <c r="J62" s="19">
        <f>+ROUND(84.71323,1)</f>
        <v>84.7</v>
      </c>
      <c r="K62" s="19">
        <f>+ROUND(130.6207,1)</f>
        <v>130.6</v>
      </c>
    </row>
    <row r="63" spans="1:11" hidden="1" x14ac:dyDescent="0.25">
      <c r="A63" s="17" t="s">
        <v>17</v>
      </c>
      <c r="B63" s="19">
        <f>ROUND(128.4551,1)</f>
        <v>128.5</v>
      </c>
      <c r="C63" s="19" t="s">
        <v>15</v>
      </c>
      <c r="D63" s="19">
        <f>ROUND(29.33411,1)</f>
        <v>29.3</v>
      </c>
      <c r="E63" s="19">
        <f>ROUND(77.69538,1)</f>
        <v>77.7</v>
      </c>
      <c r="F63" s="19">
        <f>ROUND(160.3723,1)</f>
        <v>160.4</v>
      </c>
      <c r="G63" s="19" t="s">
        <v>15</v>
      </c>
      <c r="H63" s="19" t="s">
        <v>15</v>
      </c>
      <c r="I63" s="19">
        <f>ROUND(41.61786,1)</f>
        <v>41.6</v>
      </c>
      <c r="J63" s="19">
        <f>ROUND(83.97036,1)</f>
        <v>84</v>
      </c>
      <c r="K63" s="19">
        <f>ROUND(116.1667,1)</f>
        <v>116.2</v>
      </c>
    </row>
    <row r="64" spans="1:11" hidden="1" x14ac:dyDescent="0.25">
      <c r="A64" s="17" t="s">
        <v>18</v>
      </c>
      <c r="B64" s="19" t="s">
        <v>15</v>
      </c>
      <c r="C64" s="19" t="s">
        <v>15</v>
      </c>
      <c r="D64" s="19">
        <f>+ROUND(31.89128,1)</f>
        <v>31.9</v>
      </c>
      <c r="E64" s="19">
        <f>+ROUND(86.6439,1)</f>
        <v>86.6</v>
      </c>
      <c r="F64" s="19">
        <f>+ROUND(166.3729,1)</f>
        <v>166.4</v>
      </c>
      <c r="G64" s="19" t="s">
        <v>15</v>
      </c>
      <c r="H64" s="19">
        <f>+ROUND(96.07367,1)</f>
        <v>96.1</v>
      </c>
      <c r="I64" s="19">
        <f>+ROUND(44.61461,1)</f>
        <v>44.6</v>
      </c>
      <c r="J64" s="19">
        <f>+ROUND(89.029,1)</f>
        <v>89</v>
      </c>
      <c r="K64" s="19">
        <f>+ROUND(120.1568,1)</f>
        <v>120.2</v>
      </c>
    </row>
    <row r="65" spans="1:11" x14ac:dyDescent="0.25">
      <c r="A65" s="20">
        <v>2019</v>
      </c>
      <c r="B65" s="21"/>
      <c r="C65" s="22"/>
      <c r="D65" s="22"/>
      <c r="E65" s="22"/>
      <c r="F65" s="23"/>
      <c r="G65" s="21"/>
      <c r="H65" s="24"/>
      <c r="I65" s="22"/>
      <c r="J65" s="23"/>
      <c r="K65" s="23"/>
    </row>
    <row r="66" spans="1:11" x14ac:dyDescent="0.25">
      <c r="A66" s="17" t="s">
        <v>14</v>
      </c>
      <c r="B66" s="25">
        <v>109.82075268817201</v>
      </c>
      <c r="C66" s="25">
        <v>49.270672043010798</v>
      </c>
      <c r="D66" s="25" t="s">
        <v>15</v>
      </c>
      <c r="E66" s="25">
        <v>53.4738505747126</v>
      </c>
      <c r="F66" s="25" t="s">
        <v>15</v>
      </c>
      <c r="G66" s="25" t="s">
        <v>15</v>
      </c>
      <c r="H66" s="25">
        <v>64.625940860215096</v>
      </c>
      <c r="I66" s="25" t="s">
        <v>15</v>
      </c>
      <c r="J66" s="25" t="s">
        <v>15</v>
      </c>
      <c r="K66" s="25" t="s">
        <v>15</v>
      </c>
    </row>
    <row r="67" spans="1:11" x14ac:dyDescent="0.25">
      <c r="A67" s="17" t="s">
        <v>16</v>
      </c>
      <c r="B67" s="25">
        <v>78.684291666666695</v>
      </c>
      <c r="C67" s="25">
        <v>56.654089506172802</v>
      </c>
      <c r="D67" s="25">
        <v>16.6439136904762</v>
      </c>
      <c r="E67" s="25">
        <v>53.432297008547003</v>
      </c>
      <c r="F67" s="25" t="s">
        <v>15</v>
      </c>
      <c r="G67" s="25" t="s">
        <v>15</v>
      </c>
      <c r="H67" s="25">
        <v>75.252422768878702</v>
      </c>
      <c r="I67" s="25" t="s">
        <v>15</v>
      </c>
      <c r="J67" s="25" t="s">
        <v>15</v>
      </c>
      <c r="K67" s="25" t="s">
        <v>15</v>
      </c>
    </row>
    <row r="68" spans="1:11" x14ac:dyDescent="0.25">
      <c r="A68" s="17" t="s">
        <v>17</v>
      </c>
      <c r="B68" s="25" t="s">
        <v>15</v>
      </c>
      <c r="C68" s="25">
        <v>51.007931034482802</v>
      </c>
      <c r="D68" s="25">
        <v>18.486075268817199</v>
      </c>
      <c r="E68" s="25">
        <v>73.569890873015893</v>
      </c>
      <c r="F68" s="25" t="s">
        <v>15</v>
      </c>
      <c r="G68" s="25" t="s">
        <v>15</v>
      </c>
      <c r="H68" s="25" t="s">
        <v>15</v>
      </c>
      <c r="I68" s="25" t="s">
        <v>15</v>
      </c>
      <c r="J68" s="25">
        <v>116.238706140351</v>
      </c>
      <c r="K68" s="25" t="s">
        <v>15</v>
      </c>
    </row>
    <row r="69" spans="1:11" x14ac:dyDescent="0.25">
      <c r="A69" s="17" t="s">
        <v>18</v>
      </c>
      <c r="B69" s="25" t="s">
        <v>15</v>
      </c>
      <c r="C69" s="25">
        <v>48.804236111111102</v>
      </c>
      <c r="D69" s="25">
        <v>21.648591954023001</v>
      </c>
      <c r="E69" s="25">
        <v>80.696193415637893</v>
      </c>
      <c r="F69" s="25" t="s">
        <v>15</v>
      </c>
      <c r="G69" s="25" t="s">
        <v>15</v>
      </c>
      <c r="H69" s="25" t="s">
        <v>15</v>
      </c>
      <c r="I69" s="25" t="s">
        <v>15</v>
      </c>
      <c r="J69" s="25" t="s">
        <v>15</v>
      </c>
      <c r="K69" s="25" t="s">
        <v>15</v>
      </c>
    </row>
    <row r="70" spans="1:11" x14ac:dyDescent="0.25">
      <c r="A70" s="17" t="s">
        <v>19</v>
      </c>
      <c r="B70" s="25" t="s">
        <v>15</v>
      </c>
      <c r="C70" s="25">
        <v>54.611818181818201</v>
      </c>
      <c r="D70" s="25">
        <v>31.000328168188101</v>
      </c>
      <c r="E70" s="25">
        <v>84.955664456255207</v>
      </c>
      <c r="F70" s="25">
        <v>142.42398135964899</v>
      </c>
      <c r="G70" s="25" t="s">
        <v>15</v>
      </c>
      <c r="H70" s="25" t="s">
        <v>15</v>
      </c>
      <c r="I70" s="25" t="s">
        <v>15</v>
      </c>
      <c r="J70" s="25" t="s">
        <v>15</v>
      </c>
      <c r="K70" s="25" t="s">
        <v>15</v>
      </c>
    </row>
    <row r="71" spans="1:11" x14ac:dyDescent="0.25">
      <c r="A71" s="17" t="s">
        <v>20</v>
      </c>
      <c r="B71" s="25" t="s">
        <v>15</v>
      </c>
      <c r="C71" s="25" t="s">
        <v>15</v>
      </c>
      <c r="D71" s="25">
        <v>28.945393306636198</v>
      </c>
      <c r="E71" s="25">
        <v>60.3681580536486</v>
      </c>
      <c r="F71" s="25">
        <v>67.086553932785904</v>
      </c>
      <c r="G71" s="25" t="s">
        <v>15</v>
      </c>
      <c r="H71" s="25" t="s">
        <v>15</v>
      </c>
      <c r="I71" s="25" t="s">
        <v>15</v>
      </c>
      <c r="J71" s="25" t="s">
        <v>15</v>
      </c>
      <c r="K71" s="25" t="s">
        <v>15</v>
      </c>
    </row>
    <row r="72" spans="1:11" x14ac:dyDescent="0.25">
      <c r="A72" s="17" t="s">
        <v>21</v>
      </c>
      <c r="B72" s="25" t="s">
        <v>15</v>
      </c>
      <c r="C72" s="25" t="s">
        <v>15</v>
      </c>
      <c r="D72" s="25">
        <v>24.2372311827957</v>
      </c>
      <c r="E72" s="25" t="s">
        <v>15</v>
      </c>
      <c r="F72" s="25" t="s">
        <v>15</v>
      </c>
      <c r="G72" s="25" t="s">
        <v>15</v>
      </c>
      <c r="H72" s="25" t="s">
        <v>15</v>
      </c>
      <c r="I72" s="25" t="s">
        <v>15</v>
      </c>
      <c r="J72" s="25" t="s">
        <v>15</v>
      </c>
      <c r="K72" s="25" t="s">
        <v>15</v>
      </c>
    </row>
    <row r="73" spans="1:11" x14ac:dyDescent="0.25">
      <c r="A73" s="17" t="s">
        <v>22</v>
      </c>
      <c r="B73" s="25" t="s">
        <v>15</v>
      </c>
      <c r="C73" s="25" t="s">
        <v>15</v>
      </c>
      <c r="D73" s="25">
        <v>26.5511827380952</v>
      </c>
      <c r="E73" s="25" t="s">
        <v>15</v>
      </c>
      <c r="F73" s="25" t="s">
        <v>15</v>
      </c>
      <c r="G73" s="25" t="s">
        <v>15</v>
      </c>
      <c r="H73" s="25" t="s">
        <v>15</v>
      </c>
      <c r="I73" s="25" t="s">
        <v>15</v>
      </c>
      <c r="J73" s="25" t="s">
        <v>15</v>
      </c>
      <c r="K73" s="25" t="s">
        <v>15</v>
      </c>
    </row>
    <row r="74" spans="1:11" x14ac:dyDescent="0.25">
      <c r="A74" s="17" t="s">
        <v>23</v>
      </c>
      <c r="B74" s="25" t="s">
        <v>15</v>
      </c>
      <c r="C74" s="25" t="s">
        <v>15</v>
      </c>
      <c r="D74" s="25">
        <v>30.8139583333333</v>
      </c>
      <c r="E74" s="25">
        <v>108.085307017544</v>
      </c>
      <c r="F74" s="25">
        <v>86.377597222222207</v>
      </c>
      <c r="G74" s="25" t="s">
        <v>15</v>
      </c>
      <c r="H74" s="25">
        <v>74.398595394736802</v>
      </c>
      <c r="I74" s="25" t="s">
        <v>15</v>
      </c>
      <c r="J74" s="25" t="s">
        <v>15</v>
      </c>
      <c r="K74" s="25" t="s">
        <v>15</v>
      </c>
    </row>
    <row r="75" spans="1:11" x14ac:dyDescent="0.25">
      <c r="A75" s="17" t="s">
        <v>24</v>
      </c>
      <c r="B75" s="25" t="s">
        <v>15</v>
      </c>
      <c r="C75" s="25" t="s">
        <v>15</v>
      </c>
      <c r="D75" s="25">
        <v>34.7862967391304</v>
      </c>
      <c r="E75" s="25">
        <v>107.77914722222199</v>
      </c>
      <c r="F75" s="25" t="s">
        <v>15</v>
      </c>
      <c r="G75" s="25" t="s">
        <v>15</v>
      </c>
      <c r="H75" s="25">
        <v>64.454976608187096</v>
      </c>
      <c r="I75" s="25" t="s">
        <v>15</v>
      </c>
      <c r="J75" s="25" t="s">
        <v>15</v>
      </c>
      <c r="K75" s="25" t="s">
        <v>15</v>
      </c>
    </row>
    <row r="76" spans="1:11" ht="14.25" customHeight="1" x14ac:dyDescent="0.25">
      <c r="A76" s="17" t="s">
        <v>25</v>
      </c>
      <c r="B76" s="25" t="s">
        <v>15</v>
      </c>
      <c r="C76" s="25" t="s">
        <v>15</v>
      </c>
      <c r="D76" s="25">
        <v>27.8715740740741</v>
      </c>
      <c r="E76" s="25">
        <v>76.073750000000004</v>
      </c>
      <c r="F76" s="25" t="s">
        <v>15</v>
      </c>
      <c r="G76" s="25" t="s">
        <v>15</v>
      </c>
      <c r="H76" s="25" t="s">
        <v>15</v>
      </c>
      <c r="I76" s="25" t="s">
        <v>15</v>
      </c>
      <c r="J76" s="25" t="s">
        <v>15</v>
      </c>
      <c r="K76" s="25" t="s">
        <v>15</v>
      </c>
    </row>
    <row r="77" spans="1:11" ht="14.25" customHeight="1" x14ac:dyDescent="0.25">
      <c r="A77" s="17" t="s">
        <v>26</v>
      </c>
      <c r="B77" s="25" t="s">
        <v>15</v>
      </c>
      <c r="C77" s="25" t="s">
        <v>15</v>
      </c>
      <c r="D77" s="25">
        <v>26.381182795698901</v>
      </c>
      <c r="E77" s="25">
        <v>85.134045698924695</v>
      </c>
      <c r="F77" s="25" t="s">
        <v>15</v>
      </c>
      <c r="G77" s="25" t="s">
        <v>15</v>
      </c>
      <c r="H77" s="25">
        <v>59.454714506172799</v>
      </c>
      <c r="I77" s="25" t="s">
        <v>15</v>
      </c>
      <c r="J77" s="25" t="s">
        <v>15</v>
      </c>
      <c r="K77" s="25" t="s">
        <v>15</v>
      </c>
    </row>
    <row r="78" spans="1:11" hidden="1" x14ac:dyDescent="0.25">
      <c r="A78" s="20">
        <v>2020</v>
      </c>
      <c r="B78" s="21"/>
      <c r="C78" s="22"/>
      <c r="D78" s="22"/>
      <c r="E78" s="22"/>
      <c r="F78" s="23"/>
      <c r="G78" s="21"/>
      <c r="H78" s="24"/>
      <c r="I78" s="22"/>
      <c r="J78" s="23"/>
      <c r="K78" s="23"/>
    </row>
    <row r="79" spans="1:11" hidden="1" x14ac:dyDescent="0.25">
      <c r="A79" s="17" t="s">
        <v>14</v>
      </c>
      <c r="B79" s="21"/>
      <c r="C79" s="22"/>
      <c r="D79" s="22"/>
      <c r="E79" s="22"/>
      <c r="F79" s="23"/>
      <c r="G79" s="21"/>
      <c r="H79" s="24"/>
      <c r="I79" s="22"/>
      <c r="J79" s="23"/>
      <c r="K79" s="23"/>
    </row>
    <row r="80" spans="1:11" hidden="1" x14ac:dyDescent="0.25">
      <c r="A80" s="17" t="s">
        <v>16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</row>
    <row r="81" spans="1:11" hidden="1" x14ac:dyDescent="0.25">
      <c r="A81" s="17" t="s">
        <v>17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</row>
    <row r="82" spans="1:11" hidden="1" x14ac:dyDescent="0.25">
      <c r="A82" s="17" t="s">
        <v>18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</row>
    <row r="83" spans="1:11" hidden="1" x14ac:dyDescent="0.25">
      <c r="A83" s="17" t="s">
        <v>19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1:11" hidden="1" x14ac:dyDescent="0.25">
      <c r="A84" s="17" t="s">
        <v>20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</row>
    <row r="85" spans="1:11" hidden="1" x14ac:dyDescent="0.25">
      <c r="A85" s="17" t="s">
        <v>21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</row>
    <row r="86" spans="1:11" hidden="1" x14ac:dyDescent="0.25">
      <c r="A86" s="17" t="s">
        <v>22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</row>
    <row r="87" spans="1:11" hidden="1" x14ac:dyDescent="0.25">
      <c r="A87" s="17" t="s">
        <v>23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</row>
    <row r="88" spans="1:11" hidden="1" x14ac:dyDescent="0.25">
      <c r="A88" s="17" t="s">
        <v>24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</row>
    <row r="89" spans="1:11" ht="14.25" hidden="1" customHeight="1" x14ac:dyDescent="0.25">
      <c r="A89" s="17" t="s">
        <v>25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</row>
    <row r="90" spans="1:11" ht="14.25" hidden="1" customHeight="1" x14ac:dyDescent="0.25">
      <c r="A90" s="17" t="s">
        <v>26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</row>
    <row r="91" spans="1:11" ht="14.25" customHeight="1" x14ac:dyDescent="0.25">
      <c r="A91" s="20">
        <v>2021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</row>
    <row r="92" spans="1:11" ht="14.25" customHeight="1" x14ac:dyDescent="0.25">
      <c r="A92" s="17" t="s">
        <v>14</v>
      </c>
      <c r="B92" s="26" t="s">
        <v>27</v>
      </c>
      <c r="C92" s="27" t="s">
        <v>27</v>
      </c>
      <c r="D92" s="27">
        <v>15.9692141545894</v>
      </c>
      <c r="E92" s="27">
        <v>69.6728092650104</v>
      </c>
      <c r="F92" s="27" t="s">
        <v>27</v>
      </c>
      <c r="G92" s="27" t="s">
        <v>27</v>
      </c>
      <c r="H92" s="27" t="s">
        <v>27</v>
      </c>
      <c r="I92" s="27" t="s">
        <v>27</v>
      </c>
      <c r="J92" s="27" t="s">
        <v>27</v>
      </c>
      <c r="K92" s="27" t="s">
        <v>27</v>
      </c>
    </row>
    <row r="93" spans="1:11" ht="14.25" customHeight="1" x14ac:dyDescent="0.25">
      <c r="A93" s="17" t="s">
        <v>16</v>
      </c>
      <c r="B93" s="26" t="s">
        <v>27</v>
      </c>
      <c r="C93" s="27" t="s">
        <v>27</v>
      </c>
      <c r="D93" s="27">
        <v>76.294196741854606</v>
      </c>
      <c r="E93" s="27">
        <v>118.392630749842</v>
      </c>
      <c r="F93" s="27" t="s">
        <v>27</v>
      </c>
      <c r="G93" s="27" t="s">
        <v>27</v>
      </c>
      <c r="H93" s="27" t="s">
        <v>27</v>
      </c>
      <c r="I93" s="27" t="s">
        <v>27</v>
      </c>
      <c r="J93" s="27" t="s">
        <v>27</v>
      </c>
      <c r="K93" s="27" t="s">
        <v>27</v>
      </c>
    </row>
    <row r="94" spans="1:11" ht="14.25" customHeight="1" x14ac:dyDescent="0.25">
      <c r="A94" s="17" t="s">
        <v>17</v>
      </c>
      <c r="B94" s="26" t="s">
        <v>27</v>
      </c>
      <c r="C94" s="27" t="s">
        <v>27</v>
      </c>
      <c r="D94" s="27">
        <v>20.7003157971014</v>
      </c>
      <c r="E94" s="27">
        <v>70.473088847804803</v>
      </c>
      <c r="F94" s="27" t="s">
        <v>27</v>
      </c>
      <c r="G94" s="27" t="s">
        <v>27</v>
      </c>
      <c r="H94" s="27" t="s">
        <v>27</v>
      </c>
      <c r="I94" s="27" t="s">
        <v>27</v>
      </c>
      <c r="J94" s="27" t="s">
        <v>27</v>
      </c>
      <c r="K94" s="27" t="s">
        <v>27</v>
      </c>
    </row>
    <row r="95" spans="1:11" ht="14.25" customHeight="1" x14ac:dyDescent="0.25">
      <c r="A95" s="17" t="s">
        <v>18</v>
      </c>
      <c r="B95" s="26" t="s">
        <v>27</v>
      </c>
      <c r="C95" s="27" t="s">
        <v>27</v>
      </c>
      <c r="D95" s="27">
        <v>25.040027777777802</v>
      </c>
      <c r="E95" s="27">
        <v>94.077889488331195</v>
      </c>
      <c r="F95" s="27" t="s">
        <v>27</v>
      </c>
      <c r="G95" s="27" t="s">
        <v>27</v>
      </c>
      <c r="H95" s="27" t="s">
        <v>27</v>
      </c>
      <c r="I95" s="27" t="s">
        <v>27</v>
      </c>
      <c r="J95" s="27" t="s">
        <v>27</v>
      </c>
      <c r="K95" s="27" t="s">
        <v>27</v>
      </c>
    </row>
    <row r="96" spans="1:11" ht="14.25" customHeight="1" x14ac:dyDescent="0.25">
      <c r="A96" s="17" t="s">
        <v>19</v>
      </c>
      <c r="B96" s="26" t="s">
        <v>27</v>
      </c>
      <c r="C96" s="27" t="s">
        <v>27</v>
      </c>
      <c r="D96" s="27">
        <v>27.112364465915199</v>
      </c>
      <c r="E96" s="27">
        <v>100.447587948329</v>
      </c>
      <c r="F96" s="27" t="s">
        <v>27</v>
      </c>
      <c r="G96" s="27" t="s">
        <v>27</v>
      </c>
      <c r="H96" s="27" t="s">
        <v>27</v>
      </c>
      <c r="I96" s="27" t="s">
        <v>27</v>
      </c>
      <c r="J96" s="27" t="s">
        <v>27</v>
      </c>
      <c r="K96" s="27" t="s">
        <v>27</v>
      </c>
    </row>
    <row r="97" spans="1:11" ht="14.25" customHeight="1" x14ac:dyDescent="0.25">
      <c r="A97" s="17" t="s">
        <v>20</v>
      </c>
      <c r="B97" s="26" t="s">
        <v>27</v>
      </c>
      <c r="C97" s="27" t="s">
        <v>27</v>
      </c>
      <c r="D97" s="27">
        <v>21.5591080674347</v>
      </c>
      <c r="E97" s="27">
        <v>56.320079513814498</v>
      </c>
      <c r="F97" s="27" t="s">
        <v>27</v>
      </c>
      <c r="G97" s="27" t="s">
        <v>27</v>
      </c>
      <c r="H97" s="27" t="s">
        <v>27</v>
      </c>
      <c r="I97" s="27" t="s">
        <v>27</v>
      </c>
      <c r="J97" s="27" t="s">
        <v>27</v>
      </c>
      <c r="K97" s="27" t="s">
        <v>27</v>
      </c>
    </row>
    <row r="98" spans="1:11" ht="14.25" customHeight="1" x14ac:dyDescent="0.25">
      <c r="A98" s="17" t="s">
        <v>21</v>
      </c>
      <c r="B98" s="26" t="s">
        <v>27</v>
      </c>
      <c r="C98" s="27" t="s">
        <v>27</v>
      </c>
      <c r="D98" s="27" t="s">
        <v>27</v>
      </c>
      <c r="E98" s="27">
        <v>50.437859062980003</v>
      </c>
      <c r="F98" s="27" t="s">
        <v>27</v>
      </c>
      <c r="G98" s="27" t="s">
        <v>27</v>
      </c>
      <c r="H98" s="27" t="s">
        <v>27</v>
      </c>
      <c r="I98" s="27" t="s">
        <v>27</v>
      </c>
      <c r="J98" s="27">
        <v>69.776257581735507</v>
      </c>
      <c r="K98" s="27" t="s">
        <v>27</v>
      </c>
    </row>
    <row r="99" spans="1:11" ht="14.25" customHeight="1" x14ac:dyDescent="0.25">
      <c r="A99" s="17" t="s">
        <v>22</v>
      </c>
      <c r="B99" s="26" t="s">
        <v>27</v>
      </c>
      <c r="C99" s="27">
        <v>67.042000000000002</v>
      </c>
      <c r="D99" s="27" t="s">
        <v>27</v>
      </c>
      <c r="E99" s="27">
        <v>90.248062287636102</v>
      </c>
      <c r="F99" s="27" t="s">
        <v>27</v>
      </c>
      <c r="G99" s="27" t="s">
        <v>27</v>
      </c>
      <c r="H99" s="27" t="s">
        <v>27</v>
      </c>
      <c r="I99" s="27" t="s">
        <v>27</v>
      </c>
      <c r="J99" s="27">
        <v>52.250156250000003</v>
      </c>
      <c r="K99" s="27" t="s">
        <v>27</v>
      </c>
    </row>
    <row r="100" spans="1:11" ht="14.25" customHeight="1" x14ac:dyDescent="0.25">
      <c r="A100" s="17" t="s">
        <v>23</v>
      </c>
      <c r="B100" s="26" t="s">
        <v>27</v>
      </c>
      <c r="C100" s="27">
        <v>82.825905172413798</v>
      </c>
      <c r="D100" s="27" t="s">
        <v>27</v>
      </c>
      <c r="E100" s="27">
        <v>124.36878968254</v>
      </c>
      <c r="F100" s="27" t="s">
        <v>27</v>
      </c>
      <c r="G100" s="27" t="s">
        <v>27</v>
      </c>
      <c r="H100" s="27" t="s">
        <v>27</v>
      </c>
      <c r="I100" s="27" t="s">
        <v>27</v>
      </c>
      <c r="J100" s="27" t="s">
        <v>27</v>
      </c>
      <c r="K100" s="27" t="s">
        <v>27</v>
      </c>
    </row>
    <row r="101" spans="1:11" ht="14.25" customHeight="1" x14ac:dyDescent="0.25">
      <c r="A101" s="17" t="s">
        <v>24</v>
      </c>
      <c r="B101" s="26" t="s">
        <v>27</v>
      </c>
      <c r="C101" s="27" t="s">
        <v>27</v>
      </c>
      <c r="D101" s="27" t="s">
        <v>27</v>
      </c>
      <c r="E101" s="27" t="s">
        <v>27</v>
      </c>
      <c r="F101" s="27" t="s">
        <v>27</v>
      </c>
      <c r="G101" s="27" t="s">
        <v>27</v>
      </c>
      <c r="H101" s="27" t="s">
        <v>27</v>
      </c>
      <c r="I101" s="27" t="s">
        <v>27</v>
      </c>
      <c r="J101" s="27" t="s">
        <v>27</v>
      </c>
      <c r="K101" s="27" t="s">
        <v>27</v>
      </c>
    </row>
    <row r="102" spans="1:11" ht="14.25" customHeight="1" x14ac:dyDescent="0.25">
      <c r="A102" s="17" t="s">
        <v>25</v>
      </c>
      <c r="B102" s="26" t="s">
        <v>27</v>
      </c>
      <c r="C102" s="27" t="s">
        <v>27</v>
      </c>
      <c r="D102" s="27" t="s">
        <v>27</v>
      </c>
      <c r="E102" s="27" t="s">
        <v>27</v>
      </c>
      <c r="F102" s="27" t="s">
        <v>27</v>
      </c>
      <c r="G102" s="27" t="s">
        <v>27</v>
      </c>
      <c r="H102" s="27" t="s">
        <v>27</v>
      </c>
      <c r="I102" s="27" t="s">
        <v>27</v>
      </c>
      <c r="J102" s="27" t="s">
        <v>27</v>
      </c>
      <c r="K102" s="27" t="s">
        <v>27</v>
      </c>
    </row>
    <row r="103" spans="1:11" x14ac:dyDescent="0.25">
      <c r="A103" s="28" t="s">
        <v>26</v>
      </c>
      <c r="B103" s="29" t="s">
        <v>27</v>
      </c>
      <c r="C103" s="30" t="s">
        <v>27</v>
      </c>
      <c r="D103" s="30" t="s">
        <v>27</v>
      </c>
      <c r="E103" s="30" t="s">
        <v>27</v>
      </c>
      <c r="F103" s="30" t="s">
        <v>27</v>
      </c>
      <c r="G103" s="30" t="s">
        <v>27</v>
      </c>
      <c r="H103" s="30">
        <v>66.887017007672597</v>
      </c>
      <c r="I103" s="30">
        <v>30.110331275362299</v>
      </c>
      <c r="J103" s="30" t="s">
        <v>27</v>
      </c>
      <c r="K103" s="30" t="s">
        <v>27</v>
      </c>
    </row>
    <row r="104" spans="1:11" ht="12.6" customHeight="1" x14ac:dyDescent="0.25">
      <c r="A104" s="31" t="s">
        <v>28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 spans="1:11" ht="12.6" customHeight="1" x14ac:dyDescent="0.25">
      <c r="A105" s="33" t="s">
        <v>29</v>
      </c>
      <c r="B105" s="34"/>
      <c r="C105" s="33"/>
      <c r="D105" s="33"/>
      <c r="E105" s="33"/>
      <c r="F105" s="33"/>
      <c r="G105" s="33"/>
      <c r="H105" s="33"/>
      <c r="I105" s="33"/>
      <c r="J105" s="33"/>
      <c r="K105" s="33"/>
    </row>
    <row r="106" spans="1:11" ht="12.6" customHeight="1" x14ac:dyDescent="0.25">
      <c r="A106" s="32" t="s">
        <v>30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 spans="1:11" ht="14.25" customHeight="1" x14ac:dyDescent="0.25"/>
    <row r="108" spans="1:11" ht="14.25" customHeight="1" x14ac:dyDescent="0.25"/>
    <row r="110" spans="1:11" ht="14.25" customHeight="1" x14ac:dyDescent="0.25"/>
    <row r="111" spans="1:11" ht="12" customHeight="1" x14ac:dyDescent="0.25"/>
    <row r="112" spans="1:11" ht="10.5" customHeight="1" x14ac:dyDescent="0.25"/>
  </sheetData>
  <mergeCells count="1">
    <mergeCell ref="A105:K105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</vt:lpstr>
      <vt:lpstr>'29'!Área_de_impresión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2022-12-29T04:12:11Z</dcterms:created>
  <dcterms:modified xsi:type="dcterms:W3CDTF">2022-12-29T15:58:42Z</dcterms:modified>
</cp:coreProperties>
</file>