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kveliz\10. EstadisticasSectorial_2025\AJT\Compendio Estadístico 2025\Actualización de tablas\Minería\Correción\"/>
    </mc:Choice>
  </mc:AlternateContent>
  <bookViews>
    <workbookView xWindow="-120" yWindow="-120" windowWidth="29040" windowHeight="15720"/>
  </bookViews>
  <sheets>
    <sheet name="1541" sheetId="1" r:id="rId1"/>
  </sheets>
  <externalReferences>
    <externalReference r:id="rId2"/>
    <externalReference r:id="rId3"/>
    <externalReference r:id="rId4"/>
  </externalReferences>
  <definedNames>
    <definedName name="\i">#N/A</definedName>
    <definedName name="\p">#REF!</definedName>
    <definedName name="\s">#N/A</definedName>
    <definedName name="\t">#N/A</definedName>
    <definedName name="_1__123Graph_AGráfico_1A" hidden="1">[1]HIERRO!$B$47:$D$47</definedName>
    <definedName name="_2__123Graph_BCHART_1" hidden="1">[2]EST_PB!$B$18:$D$18</definedName>
    <definedName name="_3__123Graph_BGráfico_1A" hidden="1">[1]HIERRO!$B$49:$D$49</definedName>
    <definedName name="_4__123Graph_CCHART_1" hidden="1">[2]EST_PB!$B$19:$D$19</definedName>
    <definedName name="_5__123Graph_CGráfico_1A" hidden="1">[1]HIERRO!$B$51:$D$51</definedName>
    <definedName name="_6__123Graph_DGráfico_1A" hidden="1">[1]HIERRO!$B$53:$D$53</definedName>
    <definedName name="_7__123Graph_EGráfico_1A" hidden="1">[1]HIERRO!$B$53:$D$53</definedName>
    <definedName name="_8__123Graph_FGráfico_1A" hidden="1">[2]HIERRO!#REF!</definedName>
    <definedName name="_9__123Graph_XGráfico_1A" hidden="1">[2]HIERRO!#REF!</definedName>
    <definedName name="_Key1" hidden="1">#REF!</definedName>
    <definedName name="_Key2" hidden="1">#REF!</definedName>
    <definedName name="_MatInverse_In" hidden="1">[3]Asfalto!$T$7:$U$8</definedName>
    <definedName name="_MatInverse_Out" hidden="1">[3]Asfalto!$T$10:$T$10</definedName>
    <definedName name="_MatMult_A" hidden="1">[3]Asfalto!$T$10:$U$11</definedName>
    <definedName name="_MatMult_AxB" hidden="1">[3]Asfalto!$V$7:$V$7</definedName>
    <definedName name="_MatMult_B" hidden="1">[3]Asfalto!$W$7:$W$8</definedName>
    <definedName name="_Order1" hidden="1">0</definedName>
    <definedName name="_Order2" hidden="1">0</definedName>
    <definedName name="_Sort" hidden="1">#REF!</definedName>
    <definedName name="A_impresión_IM">#REF!</definedName>
    <definedName name="_xlnm.Print_Area" localSheetId="0">'1541'!$A$1:$AH$37</definedName>
    <definedName name="cartera" hidden="1">255</definedName>
    <definedName name="consulta">#REF!</definedName>
    <definedName name="fecha">#REF!</definedName>
    <definedName name="GAS">#REF!</definedName>
    <definedName name="titulo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4" i="1" l="1"/>
  <c r="AG22" i="1"/>
  <c r="AG19" i="1"/>
  <c r="AG8" i="1"/>
  <c r="AH19" i="1"/>
  <c r="AF24" i="1"/>
  <c r="AF22" i="1"/>
  <c r="AF19" i="1"/>
  <c r="AF8" i="1"/>
  <c r="AE24" i="1"/>
  <c r="AE22" i="1"/>
  <c r="AE19" i="1"/>
  <c r="AE8" i="1"/>
  <c r="AD24" i="1"/>
  <c r="AD22" i="1"/>
  <c r="AD19" i="1"/>
  <c r="AD8" i="1"/>
  <c r="AG7" i="1" l="1"/>
  <c r="AD7" i="1"/>
  <c r="AF7" i="1"/>
  <c r="AE7" i="1"/>
  <c r="AC24" i="1"/>
  <c r="AC22" i="1"/>
  <c r="AC19" i="1"/>
  <c r="AC8" i="1"/>
  <c r="AC7" i="1" l="1"/>
  <c r="AH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AH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AH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G5" i="1"/>
  <c r="H5" i="1" s="1"/>
  <c r="I5" i="1" s="1"/>
  <c r="J5" i="1" s="1"/>
  <c r="K5" i="1" s="1"/>
  <c r="L5" i="1" s="1"/>
  <c r="M5" i="1" s="1"/>
  <c r="N5" i="1" s="1"/>
  <c r="T7" i="1" l="1"/>
  <c r="S7" i="1"/>
  <c r="Y7" i="1"/>
  <c r="D7" i="1"/>
  <c r="I7" i="1"/>
  <c r="V7" i="1"/>
  <c r="F7" i="1"/>
  <c r="Q7" i="1"/>
  <c r="L7" i="1"/>
  <c r="K7" i="1"/>
  <c r="AA7" i="1"/>
  <c r="M7" i="1"/>
  <c r="U7" i="1"/>
  <c r="E7" i="1"/>
  <c r="J7" i="1"/>
  <c r="R7" i="1"/>
  <c r="Z7" i="1"/>
  <c r="N7" i="1"/>
  <c r="AB7" i="1"/>
  <c r="G7" i="1"/>
  <c r="W7" i="1"/>
  <c r="O7" i="1"/>
  <c r="H7" i="1"/>
  <c r="P7" i="1"/>
  <c r="X7" i="1"/>
  <c r="AH7" i="1"/>
</calcChain>
</file>

<file path=xl/sharedStrings.xml><?xml version="1.0" encoding="utf-8"?>
<sst xmlns="http://schemas.openxmlformats.org/spreadsheetml/2006/main" count="57" uniqueCount="52">
  <si>
    <t xml:space="preserve">     (Millones de pies cúbicos)</t>
  </si>
  <si>
    <t>Lote</t>
  </si>
  <si>
    <t>Total</t>
  </si>
  <si>
    <t>Noroeste</t>
  </si>
  <si>
    <t>I</t>
  </si>
  <si>
    <t>Petrolera Monterrico</t>
  </si>
  <si>
    <t>II</t>
  </si>
  <si>
    <t>IV</t>
  </si>
  <si>
    <t>Sapet</t>
  </si>
  <si>
    <t>VII/VI</t>
  </si>
  <si>
    <t>CNPC Perú</t>
  </si>
  <si>
    <t>X</t>
  </si>
  <si>
    <t>Olympic</t>
  </si>
  <si>
    <t>XIII</t>
  </si>
  <si>
    <t>Zócalo</t>
  </si>
  <si>
    <t>Savia Perú</t>
  </si>
  <si>
    <t>Z-2B</t>
  </si>
  <si>
    <t>Selva Central</t>
  </si>
  <si>
    <t>Aguaytía</t>
  </si>
  <si>
    <t>31-C</t>
  </si>
  <si>
    <t>Selva Sur</t>
  </si>
  <si>
    <t>Pluspetrol Perú Corporation</t>
  </si>
  <si>
    <t>56</t>
  </si>
  <si>
    <t>Repsol</t>
  </si>
  <si>
    <t>57</t>
  </si>
  <si>
    <t>-</t>
  </si>
  <si>
    <r>
      <t>Producción fiscalizada</t>
    </r>
    <r>
      <rPr>
        <sz val="7"/>
        <rFont val="Arial Narrow"/>
        <family val="2"/>
      </rPr>
      <t>: Hidrocarburos provenientes de determinada área, producidos y medidos bajo términos y condiciones acordados en cada contrato celebrado por Perupetro S.A. y las empresas contratistas.</t>
    </r>
  </si>
  <si>
    <r>
      <t>Contrato</t>
    </r>
    <r>
      <rPr>
        <sz val="7"/>
        <rFont val="Arial Narrow"/>
        <family val="2"/>
      </rPr>
      <t>: Acuerdo aceptado por las partes, en los que se estipulan los términos y condiciones, por los que Perupetro S.A. autoriza al contratista para la realización de operaciones, en concordancia con lo establecido en la Ley Nº 26221 y la legislación pertinente, con el objeto común de producir hidrocarburos en el área de contrato.</t>
    </r>
  </si>
  <si>
    <r>
      <t>Contratista</t>
    </r>
    <r>
      <rPr>
        <sz val="7"/>
        <rFont val="Arial Narrow"/>
        <family val="2"/>
      </rPr>
      <t>: Persona natural o jurídica nacional o extranjera que realiza actividades de exploración o explotación de hidrocarburos, bajo formas contractuales que establece la Ley Orgánica de Hidrocarburos Nº 26221.</t>
    </r>
  </si>
  <si>
    <t>Fuente: PERUPETRO S.A. - Gerencia de Planeamiento y Control de Gestión.</t>
  </si>
  <si>
    <t>UNNA Energía 1/</t>
  </si>
  <si>
    <t>1/</t>
  </si>
  <si>
    <t>2/</t>
  </si>
  <si>
    <t>VI</t>
  </si>
  <si>
    <t>Z-69</t>
  </si>
  <si>
    <t>UNNA Energía 1/ 3/</t>
  </si>
  <si>
    <t>3/</t>
  </si>
  <si>
    <t>4/</t>
  </si>
  <si>
    <t>Zona, empresa</t>
  </si>
  <si>
    <t>III</t>
  </si>
  <si>
    <t>OIG Perú 4/</t>
  </si>
  <si>
    <t>Petroperú 5/</t>
  </si>
  <si>
    <t>5/</t>
  </si>
  <si>
    <t xml:space="preserve">    Y LOTE, 2020-2024</t>
  </si>
  <si>
    <t>Petroperú 2/</t>
  </si>
  <si>
    <t>Petroperú 2/ 3/</t>
  </si>
  <si>
    <t>15.41  PRODUCCIÓN FISCALIZADA DE GAS NATURAL, SEGÚN ZONA, EMPRESA</t>
  </si>
  <si>
    <t>El 03 de mayo de 2021 Graña y Montero Petrolera S.A. cambió de razón social a UNNA Energía S.A.</t>
  </si>
  <si>
    <t xml:space="preserve">El 25 de diciembre de 2021 PERUPETRO S.A. suscribió con Petroperú S.A. el Contrato de Licencia Temporal para la Explotación de Hidrocarburos del Lote I, operado hasta el 26-12-2021 por la empresa UNNA Energía S.A. (ex GMP S.A.). </t>
  </si>
  <si>
    <t>El 21 de octubre de 2023 PERUPETRO S.A. suscribió el contrato con Petroperú S.A. para la explotación de hidrocarburos en los Lotes I y VI.</t>
  </si>
  <si>
    <t>El 19 de mayo de 2024 PERUPETRO S.A. suscribió con OIG Perú S.A.C., Aguaytía Energy del Perú S.R.L., Termoselva S.R.L. y Petroperú S.A. el contrato de licencia para la explotación de hidrocarburos en el lote X.</t>
  </si>
  <si>
    <t>El 13 de noviembre de 2023 PERUPETRO S.A. suscribió el contrato con Petroperú S.A. para la explotación de hidrocarburos en el Lote Z-69, antes denominado Lote Z-2B.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</si>
</sst>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0_)"/>
    <numFmt numFmtId="165" formatCode="0.0_)"/>
    <numFmt numFmtId="166" formatCode="0_)"/>
    <numFmt numFmtId="167" formatCode="#\ ###\ ##0.0;0;&quot;-&quot;"/>
    <numFmt numFmtId="168" formatCode="####\ ###\ ##0.0;0.000;&quot;-&quot;"/>
    <numFmt numFmtId="169" formatCode="0.0"/>
  </numFmts>
  <fonts count="13" x14ac:knownFonts="1">
    <font>
      <sz val="11"/>
      <color theme="1"/>
      <name val="Calibri"/>
      <family val="2"/>
      <scheme val="minor"/>
    </font>
    <font>
      <sz val="7"/>
      <name val="Times New Roman"/>
      <family val="1"/>
    </font>
    <font>
      <b/>
      <sz val="9"/>
      <name val="Arial Narrow"/>
      <family val="2"/>
    </font>
    <font>
      <b/>
      <sz val="7"/>
      <name val="Arial Narrow"/>
      <family val="2"/>
    </font>
    <font>
      <sz val="10"/>
      <name val="Helv"/>
    </font>
    <font>
      <sz val="7"/>
      <name val="Arial Narrow"/>
      <family val="2"/>
    </font>
    <font>
      <sz val="8"/>
      <name val="Arial Narrow"/>
      <family val="2"/>
    </font>
    <font>
      <b/>
      <u val="singleAccounting"/>
      <sz val="7"/>
      <name val="Arial Narrow"/>
      <family val="2"/>
    </font>
    <font>
      <sz val="10"/>
      <name val="Arial"/>
      <family val="2"/>
    </font>
    <font>
      <b/>
      <u/>
      <sz val="7"/>
      <name val="Arial Narrow"/>
      <family val="2"/>
    </font>
    <font>
      <b/>
      <sz val="8"/>
      <name val="Arial Narrow"/>
      <family val="2"/>
    </font>
    <font>
      <sz val="7"/>
      <name val="Arial"/>
      <family val="2"/>
    </font>
    <font>
      <sz val="6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164" fontId="4" fillId="0" borderId="0"/>
    <xf numFmtId="165" fontId="4" fillId="0" borderId="0"/>
    <xf numFmtId="0" fontId="8" fillId="0" borderId="0"/>
    <xf numFmtId="0" fontId="1" fillId="0" borderId="0"/>
    <xf numFmtId="0" fontId="1" fillId="0" borderId="0"/>
    <xf numFmtId="0" fontId="4" fillId="0" borderId="0"/>
    <xf numFmtId="164" fontId="4" fillId="0" borderId="0"/>
  </cellStyleXfs>
  <cellXfs count="45">
    <xf numFmtId="0" fontId="0" fillId="0" borderId="0" xfId="0"/>
    <xf numFmtId="0" fontId="2" fillId="0" borderId="0" xfId="1" quotePrefix="1" applyFont="1" applyAlignment="1">
      <alignment horizontal="left" vertical="center"/>
    </xf>
    <xf numFmtId="0" fontId="3" fillId="0" borderId="0" xfId="1" quotePrefix="1" applyFont="1" applyAlignment="1">
      <alignment horizontal="right" vertical="center"/>
    </xf>
    <xf numFmtId="164" fontId="5" fillId="0" borderId="0" xfId="2" applyFont="1" applyAlignment="1">
      <alignment horizontal="right" vertical="center"/>
    </xf>
    <xf numFmtId="0" fontId="2" fillId="0" borderId="0" xfId="1" quotePrefix="1" applyFont="1" applyAlignment="1">
      <alignment horizontal="left" vertical="center" indent="2"/>
    </xf>
    <xf numFmtId="0" fontId="6" fillId="0" borderId="0" xfId="1" quotePrefix="1" applyFont="1" applyAlignment="1">
      <alignment horizontal="left" vertical="center" indent="2"/>
    </xf>
    <xf numFmtId="166" fontId="7" fillId="0" borderId="1" xfId="3" quotePrefix="1" applyNumberFormat="1" applyFont="1" applyBorder="1" applyAlignment="1">
      <alignment horizontal="left" vertical="center"/>
    </xf>
    <xf numFmtId="166" fontId="7" fillId="0" borderId="1" xfId="3" quotePrefix="1" applyNumberFormat="1" applyFont="1" applyBorder="1" applyAlignment="1">
      <alignment horizontal="right" vertical="center"/>
    </xf>
    <xf numFmtId="165" fontId="5" fillId="0" borderId="1" xfId="4" applyNumberFormat="1" applyFont="1" applyBorder="1" applyAlignment="1">
      <alignment horizontal="right" vertical="center"/>
    </xf>
    <xf numFmtId="164" fontId="9" fillId="0" borderId="0" xfId="2" applyFont="1" applyAlignment="1">
      <alignment horizontal="right" vertical="center"/>
    </xf>
    <xf numFmtId="49" fontId="10" fillId="0" borderId="3" xfId="3" applyNumberFormat="1" applyFont="1" applyBorder="1" applyAlignment="1">
      <alignment horizontal="right" vertical="center"/>
    </xf>
    <xf numFmtId="1" fontId="10" fillId="0" borderId="3" xfId="4" applyNumberFormat="1" applyFont="1" applyBorder="1" applyAlignment="1">
      <alignment horizontal="right" vertical="center"/>
    </xf>
    <xf numFmtId="164" fontId="3" fillId="0" borderId="0" xfId="2" applyFont="1" applyAlignment="1">
      <alignment horizontal="right" vertical="center"/>
    </xf>
    <xf numFmtId="166" fontId="10" fillId="0" borderId="4" xfId="3" applyNumberFormat="1" applyFont="1" applyBorder="1" applyAlignment="1">
      <alignment horizontal="center" vertical="center"/>
    </xf>
    <xf numFmtId="49" fontId="10" fillId="0" borderId="0" xfId="3" applyNumberFormat="1" applyFont="1" applyAlignment="1">
      <alignment horizontal="right" vertical="center"/>
    </xf>
    <xf numFmtId="1" fontId="10" fillId="0" borderId="0" xfId="4" applyNumberFormat="1" applyFont="1" applyAlignment="1">
      <alignment horizontal="right" vertical="center"/>
    </xf>
    <xf numFmtId="166" fontId="10" fillId="0" borderId="4" xfId="3" applyNumberFormat="1" applyFont="1" applyBorder="1" applyAlignment="1">
      <alignment horizontal="left" vertical="center"/>
    </xf>
    <xf numFmtId="166" fontId="10" fillId="0" borderId="0" xfId="3" applyNumberFormat="1" applyFont="1" applyAlignment="1">
      <alignment horizontal="right" vertical="center"/>
    </xf>
    <xf numFmtId="167" fontId="10" fillId="0" borderId="0" xfId="4" applyNumberFormat="1" applyFont="1" applyAlignment="1">
      <alignment horizontal="right" vertical="center"/>
    </xf>
    <xf numFmtId="166" fontId="6" fillId="0" borderId="4" xfId="3" applyNumberFormat="1" applyFont="1" applyBorder="1" applyAlignment="1">
      <alignment horizontal="left" vertical="center" indent="1"/>
    </xf>
    <xf numFmtId="166" fontId="6" fillId="0" borderId="0" xfId="3" applyNumberFormat="1" applyFont="1" applyAlignment="1">
      <alignment horizontal="right" vertical="center"/>
    </xf>
    <xf numFmtId="167" fontId="6" fillId="0" borderId="0" xfId="4" applyNumberFormat="1" applyFont="1" applyAlignment="1">
      <alignment horizontal="right" vertical="center"/>
    </xf>
    <xf numFmtId="49" fontId="6" fillId="0" borderId="0" xfId="3" applyNumberFormat="1" applyFont="1" applyAlignment="1">
      <alignment horizontal="right" vertical="center"/>
    </xf>
    <xf numFmtId="164" fontId="5" fillId="0" borderId="5" xfId="2" applyFont="1" applyBorder="1" applyAlignment="1">
      <alignment horizontal="left" vertical="center"/>
    </xf>
    <xf numFmtId="164" fontId="5" fillId="0" borderId="1" xfId="2" applyFont="1" applyBorder="1" applyAlignment="1">
      <alignment horizontal="right" vertical="center"/>
    </xf>
    <xf numFmtId="0" fontId="3" fillId="0" borderId="0" xfId="5" applyFont="1" applyAlignment="1">
      <alignment horizontal="left" vertical="center"/>
    </xf>
    <xf numFmtId="164" fontId="12" fillId="0" borderId="0" xfId="2" applyFont="1" applyAlignment="1">
      <alignment horizontal="right" vertical="center"/>
    </xf>
    <xf numFmtId="0" fontId="5" fillId="0" borderId="0" xfId="6" applyFont="1" applyAlignment="1">
      <alignment horizontal="right" vertical="center"/>
    </xf>
    <xf numFmtId="0" fontId="5" fillId="2" borderId="0" xfId="6" applyFont="1" applyFill="1" applyAlignment="1">
      <alignment horizontal="right" vertical="center"/>
    </xf>
    <xf numFmtId="169" fontId="5" fillId="0" borderId="0" xfId="7" applyNumberFormat="1" applyFont="1" applyAlignment="1">
      <alignment horizontal="left" vertical="center"/>
    </xf>
    <xf numFmtId="0" fontId="5" fillId="0" borderId="0" xfId="7" applyFont="1" applyAlignment="1">
      <alignment horizontal="left" vertical="center"/>
    </xf>
    <xf numFmtId="164" fontId="5" fillId="0" borderId="0" xfId="2" applyFont="1" applyAlignment="1">
      <alignment horizontal="left" vertical="center"/>
    </xf>
    <xf numFmtId="0" fontId="6" fillId="0" borderId="0" xfId="6" quotePrefix="1" applyFont="1" applyAlignment="1">
      <alignment horizontal="left" vertical="center"/>
    </xf>
    <xf numFmtId="168" fontId="10" fillId="0" borderId="0" xfId="4" applyNumberFormat="1" applyFont="1" applyAlignment="1">
      <alignment horizontal="right" vertical="center"/>
    </xf>
    <xf numFmtId="166" fontId="10" fillId="0" borderId="0" xfId="3" applyNumberFormat="1" applyFont="1" applyAlignment="1">
      <alignment horizontal="center" vertical="center"/>
    </xf>
    <xf numFmtId="166" fontId="10" fillId="0" borderId="0" xfId="3" applyNumberFormat="1" applyFont="1" applyAlignment="1">
      <alignment horizontal="left" vertical="center"/>
    </xf>
    <xf numFmtId="166" fontId="6" fillId="0" borderId="0" xfId="3" applyNumberFormat="1" applyFont="1" applyAlignment="1">
      <alignment horizontal="left" vertical="center" indent="1"/>
    </xf>
    <xf numFmtId="164" fontId="5" fillId="0" borderId="1" xfId="2" applyFont="1" applyBorder="1" applyAlignment="1">
      <alignment horizontal="left" vertical="center"/>
    </xf>
    <xf numFmtId="164" fontId="5" fillId="0" borderId="0" xfId="8" applyFont="1" applyAlignment="1">
      <alignment vertical="top"/>
    </xf>
    <xf numFmtId="166" fontId="10" fillId="0" borderId="6" xfId="3" applyNumberFormat="1" applyFont="1" applyBorder="1" applyAlignment="1">
      <alignment horizontal="center" vertical="center"/>
    </xf>
    <xf numFmtId="166" fontId="10" fillId="0" borderId="2" xfId="3" applyNumberFormat="1" applyFont="1" applyBorder="1" applyAlignment="1">
      <alignment horizontal="center" vertical="center"/>
    </xf>
    <xf numFmtId="164" fontId="5" fillId="0" borderId="0" xfId="8" applyFont="1" applyAlignment="1">
      <alignment horizontal="justify" vertical="center" wrapText="1"/>
    </xf>
    <xf numFmtId="164" fontId="5" fillId="0" borderId="0" xfId="2" applyFont="1" applyAlignment="1">
      <alignment horizontal="justify" vertical="center" wrapText="1"/>
    </xf>
    <xf numFmtId="164" fontId="3" fillId="0" borderId="0" xfId="2" applyFont="1" applyAlignment="1">
      <alignment horizontal="justify" vertical="center" wrapText="1"/>
    </xf>
    <xf numFmtId="0" fontId="11" fillId="0" borderId="0" xfId="4" applyFont="1" applyAlignment="1">
      <alignment horizontal="justify" vertical="center" wrapText="1"/>
    </xf>
  </cellXfs>
  <cellStyles count="9">
    <cellStyle name="Normal" xfId="0" builtinId="0"/>
    <cellStyle name="Normal 2" xfId="4"/>
    <cellStyle name="Normal_IEC12004" xfId="3"/>
    <cellStyle name="Normal_IEC12021" xfId="7"/>
    <cellStyle name="Normal_IEC12029" xfId="5"/>
    <cellStyle name="Normal_IEC12031" xfId="6"/>
    <cellStyle name="Normal_IEC12037" xfId="1"/>
    <cellStyle name="Normal_IEIM1404" xfId="8"/>
    <cellStyle name="Normal_IEIM14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POLO/Configuraci&#243;n%20local/Archivos%20temporales%20de%20Internet/OLKC/PRODUCC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ANUARIO%202002\ANUARIO_TRADUCCION\ANUARIO_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studios%20econ&#243;micos/SAE/SEP/construcci&#243;n/1999/asfalto-barr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O_METALICA"/>
      <sheetName val="FINO_METALURG"/>
      <sheetName val="GRAF_PRODUCTOS"/>
      <sheetName val="PROD_AU"/>
      <sheetName val="PROD_CU"/>
      <sheetName val="PROD_ZN"/>
      <sheetName val="PROD_PB"/>
      <sheetName val="PROD_AG"/>
      <sheetName val="HIERRO"/>
      <sheetName val="ESTAÑO"/>
      <sheetName val="NO_METALICA"/>
      <sheetName val="COTIZ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_ECON"/>
      <sheetName val="PANOROMA_ECONO."/>
      <sheetName val="PBI_%"/>
      <sheetName val="COSTOS"/>
      <sheetName val="FINO_METALICA"/>
      <sheetName val="FINO_METALURG"/>
      <sheetName val="PROD_METALUR"/>
      <sheetName val="UBICACION"/>
      <sheetName val="NO_METALICA"/>
      <sheetName val="RESERVAS"/>
      <sheetName val="CONSUMO"/>
      <sheetName val="VALOR_MAT"/>
      <sheetName val=" EXPLOSIVOS"/>
      <sheetName val="EXPORT."/>
      <sheetName val="EXPORTAC_FOB"/>
      <sheetName val="COTIZAC"/>
      <sheetName val="PROYECTOS"/>
      <sheetName val="PROD_AU"/>
      <sheetName val="EST_AU"/>
      <sheetName val="DPTO_AU"/>
      <sheetName val="MUND_AU"/>
      <sheetName val="PROD_CU"/>
      <sheetName val="EST_CU"/>
      <sheetName val="DPTO_CU"/>
      <sheetName val="MUND_CU"/>
      <sheetName val="PROD_ZN"/>
      <sheetName val="EST_ZN"/>
      <sheetName val="DPTO_ZN"/>
      <sheetName val="MUND_ZN"/>
      <sheetName val="PROD_PB"/>
      <sheetName val="EST_PB"/>
      <sheetName val="DPTO_PB"/>
      <sheetName val="MUND_PB"/>
      <sheetName val="PROD_AG"/>
      <sheetName val="EST_AG"/>
      <sheetName val="DPTO_AG"/>
      <sheetName val="MUND_AG"/>
      <sheetName val="HIERRO"/>
      <sheetName val="ESTAÑO"/>
      <sheetName val="DERECHOS MINEROS"/>
      <sheetName val="INDIC_LAB"/>
      <sheetName val="GRAF_ACCID"/>
      <sheetName val="DIRECTORIO_CONTRATISTAS_2001"/>
      <sheetName val="DIRECTORIO_CONTRATISTAS_2002"/>
      <sheetName val="DIRECTORIO_PERITOS_MINEROS"/>
      <sheetName val="DIRECTORIO_COM_2002"/>
      <sheetName val="DIRECTORIO_AUDITORIA_E_INSPECT"/>
      <sheetName val="PROYECTO"/>
      <sheetName val="OPERATIVA"/>
      <sheetName val="PARALIZ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CONSUMO LOCAL DE PRODUCTOS MINEROS 1992 - 2001 /  LOCAL CONSUPTION OF  MINING PRODUCTS 1992 - 2001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2">
          <cell r="A2" t="str">
            <v>PRODUCCION MINERA DE COBRE A NIVEL CONCENTRADOS, SEGUN ESTRATOS 1992 - 2001 / COPPER MINING PRODUCTION BY CONCENTRATED ACCORDING TO LAYERS 1992 - 2001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A1" t="str">
            <v>PRODUCCION MINERA DE PLOMO A NIVEL CONCENTRADOS, SEGUN ESTRATOS  1992  -  2001 / LEAD MINING PRODUCTION BY CONCENTRATED ACCORDING TO LAYERS 1992 - 2001</v>
          </cell>
        </row>
        <row r="18">
          <cell r="B18">
            <v>118103</v>
          </cell>
          <cell r="C18">
            <v>118131</v>
          </cell>
          <cell r="D18">
            <v>133258</v>
          </cell>
        </row>
        <row r="19">
          <cell r="B19">
            <v>16743</v>
          </cell>
          <cell r="C19">
            <v>18324</v>
          </cell>
          <cell r="D19">
            <v>12203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falto"/>
      <sheetName val="Barras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6"/>
  <sheetViews>
    <sheetView showGridLines="0" showZeros="0" tabSelected="1" zoomScale="130" zoomScaleNormal="130" workbookViewId="0">
      <pane xSplit="3" ySplit="6" topLeftCell="D7" activePane="bottomRight" state="frozen"/>
      <selection pane="topRight" activeCell="C1" sqref="C1"/>
      <selection pane="bottomLeft" activeCell="A7" sqref="A7"/>
      <selection pane="bottomRight" activeCell="AK2" sqref="AK2"/>
    </sheetView>
  </sheetViews>
  <sheetFormatPr baseColWidth="10" defaultColWidth="6.5703125" defaultRowHeight="9" x14ac:dyDescent="0.25"/>
  <cols>
    <col min="1" max="1" width="1.7109375" style="31" customWidth="1"/>
    <col min="2" max="2" width="15.7109375" style="31" customWidth="1"/>
    <col min="3" max="3" width="3.7109375" style="3" customWidth="1"/>
    <col min="4" max="15" width="6.5703125" style="3" hidden="1" customWidth="1"/>
    <col min="16" max="19" width="7.42578125" style="3" hidden="1" customWidth="1"/>
    <col min="20" max="26" width="7" style="3" hidden="1" customWidth="1"/>
    <col min="27" max="29" width="6.85546875" style="3" hidden="1" customWidth="1"/>
    <col min="30" max="34" width="6.85546875" style="3" customWidth="1"/>
    <col min="35" max="16384" width="6.5703125" style="3"/>
  </cols>
  <sheetData>
    <row r="1" spans="1:42" ht="12.2" customHeight="1" x14ac:dyDescent="0.25">
      <c r="A1" s="1" t="s">
        <v>46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42" ht="10.9" customHeight="1" x14ac:dyDescent="0.25">
      <c r="A2" s="4" t="s">
        <v>43</v>
      </c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42" ht="9.9499999999999993" customHeight="1" x14ac:dyDescent="0.25">
      <c r="A3" s="5" t="s">
        <v>0</v>
      </c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42" s="9" customFormat="1" ht="3.2" customHeight="1" x14ac:dyDescent="0.25">
      <c r="A4" s="6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42" s="12" customFormat="1" ht="12.95" customHeight="1" x14ac:dyDescent="0.25">
      <c r="A5" s="39" t="s">
        <v>38</v>
      </c>
      <c r="B5" s="40"/>
      <c r="C5" s="10" t="s">
        <v>1</v>
      </c>
      <c r="D5" s="11">
        <v>1994</v>
      </c>
      <c r="E5" s="11">
        <v>1995</v>
      </c>
      <c r="F5" s="11">
        <v>1996</v>
      </c>
      <c r="G5" s="11">
        <f>+F5+1</f>
        <v>1997</v>
      </c>
      <c r="H5" s="11">
        <f t="shared" ref="H5:N5" si="0">+G5+1</f>
        <v>1998</v>
      </c>
      <c r="I5" s="11">
        <f t="shared" si="0"/>
        <v>1999</v>
      </c>
      <c r="J5" s="11">
        <f t="shared" si="0"/>
        <v>2000</v>
      </c>
      <c r="K5" s="11">
        <f t="shared" si="0"/>
        <v>2001</v>
      </c>
      <c r="L5" s="11">
        <f t="shared" si="0"/>
        <v>2002</v>
      </c>
      <c r="M5" s="11">
        <f t="shared" si="0"/>
        <v>2003</v>
      </c>
      <c r="N5" s="11">
        <f t="shared" si="0"/>
        <v>2004</v>
      </c>
      <c r="O5" s="11">
        <v>2005</v>
      </c>
      <c r="P5" s="11">
        <v>2006</v>
      </c>
      <c r="Q5" s="11">
        <v>2007</v>
      </c>
      <c r="R5" s="11">
        <v>2008</v>
      </c>
      <c r="S5" s="11">
        <v>2009</v>
      </c>
      <c r="T5" s="11">
        <v>2010</v>
      </c>
      <c r="U5" s="11">
        <v>2011</v>
      </c>
      <c r="V5" s="11">
        <v>2012</v>
      </c>
      <c r="W5" s="11">
        <v>2013</v>
      </c>
      <c r="X5" s="11">
        <v>2014</v>
      </c>
      <c r="Y5" s="11">
        <v>2015</v>
      </c>
      <c r="Z5" s="11">
        <v>2016</v>
      </c>
      <c r="AA5" s="11">
        <v>2017</v>
      </c>
      <c r="AB5" s="11">
        <v>2018</v>
      </c>
      <c r="AC5" s="11">
        <v>2019</v>
      </c>
      <c r="AD5" s="11">
        <v>2020</v>
      </c>
      <c r="AE5" s="11">
        <v>2021</v>
      </c>
      <c r="AF5" s="11">
        <v>2022</v>
      </c>
      <c r="AG5" s="11">
        <v>2023</v>
      </c>
      <c r="AH5" s="11">
        <v>2024</v>
      </c>
    </row>
    <row r="6" spans="1:42" s="12" customFormat="1" ht="1.5" customHeight="1" x14ac:dyDescent="0.25">
      <c r="A6" s="34"/>
      <c r="B6" s="13"/>
      <c r="C6" s="14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42" s="12" customFormat="1" ht="9.9499999999999993" customHeight="1" x14ac:dyDescent="0.25">
      <c r="A7" s="35" t="s">
        <v>2</v>
      </c>
      <c r="B7" s="16"/>
      <c r="C7" s="17"/>
      <c r="D7" s="18">
        <f t="shared" ref="D7:AH7" si="1">+D8+D19+D22+D24</f>
        <v>9536.726999999999</v>
      </c>
      <c r="E7" s="18">
        <f t="shared" si="1"/>
        <v>9425.0740000000005</v>
      </c>
      <c r="F7" s="18">
        <f t="shared" si="1"/>
        <v>8768.2160000000003</v>
      </c>
      <c r="G7" s="18">
        <f t="shared" si="1"/>
        <v>8530.880000000001</v>
      </c>
      <c r="H7" s="18">
        <f t="shared" si="1"/>
        <v>14431.905999999999</v>
      </c>
      <c r="I7" s="18">
        <f t="shared" si="1"/>
        <v>14644.53</v>
      </c>
      <c r="J7" s="18">
        <f t="shared" si="1"/>
        <v>12183.916999999999</v>
      </c>
      <c r="K7" s="18">
        <f t="shared" si="1"/>
        <v>13076.530999999999</v>
      </c>
      <c r="L7" s="18">
        <f t="shared" si="1"/>
        <v>15598.618</v>
      </c>
      <c r="M7" s="18">
        <f t="shared" si="1"/>
        <v>18483.023007030002</v>
      </c>
      <c r="N7" s="18">
        <f t="shared" si="1"/>
        <v>30542.595744999999</v>
      </c>
      <c r="O7" s="18">
        <f t="shared" si="1"/>
        <v>54331.932329000003</v>
      </c>
      <c r="P7" s="18">
        <f t="shared" si="1"/>
        <v>63556.199198899994</v>
      </c>
      <c r="Q7" s="18">
        <f t="shared" si="1"/>
        <v>96206.453983499989</v>
      </c>
      <c r="R7" s="18">
        <f t="shared" si="1"/>
        <v>122230.1447549</v>
      </c>
      <c r="S7" s="18">
        <f t="shared" si="1"/>
        <v>125299.61369310002</v>
      </c>
      <c r="T7" s="18">
        <f t="shared" si="1"/>
        <v>255609.23024929996</v>
      </c>
      <c r="U7" s="18">
        <f t="shared" si="1"/>
        <v>401169.42456119996</v>
      </c>
      <c r="V7" s="18">
        <f t="shared" si="1"/>
        <v>418794.75087520003</v>
      </c>
      <c r="W7" s="18">
        <f t="shared" si="1"/>
        <v>430559.14269950002</v>
      </c>
      <c r="X7" s="18">
        <f t="shared" si="1"/>
        <v>456406.97649889998</v>
      </c>
      <c r="Y7" s="18">
        <f t="shared" si="1"/>
        <v>441243.77018669999</v>
      </c>
      <c r="Z7" s="18">
        <f t="shared" si="1"/>
        <v>494430.93524110003</v>
      </c>
      <c r="AA7" s="18">
        <f t="shared" si="1"/>
        <v>457050.12448230002</v>
      </c>
      <c r="AB7" s="33">
        <f>+AB8+AB19+AB22+AB24</f>
        <v>449244.06228040002</v>
      </c>
      <c r="AC7" s="18">
        <f t="shared" ref="AC7:AG7" si="2">+AC8+AC19+AC22+AC24</f>
        <v>474234.876254</v>
      </c>
      <c r="AD7" s="18">
        <f t="shared" si="2"/>
        <v>424827.34647439996</v>
      </c>
      <c r="AE7" s="18">
        <f t="shared" si="2"/>
        <v>401690.51250909996</v>
      </c>
      <c r="AF7" s="18">
        <f t="shared" si="2"/>
        <v>483997.40649480006</v>
      </c>
      <c r="AG7" s="18">
        <f t="shared" si="2"/>
        <v>516738.14620239992</v>
      </c>
      <c r="AH7" s="18">
        <f t="shared" si="1"/>
        <v>510677.3400954</v>
      </c>
      <c r="AI7" s="18"/>
      <c r="AJ7" s="18"/>
      <c r="AK7" s="18"/>
    </row>
    <row r="8" spans="1:42" s="12" customFormat="1" ht="9.9499999999999993" customHeight="1" x14ac:dyDescent="0.25">
      <c r="A8" s="35" t="s">
        <v>3</v>
      </c>
      <c r="B8" s="16"/>
      <c r="C8" s="17"/>
      <c r="D8" s="18">
        <f>SUM(D9:D18)</f>
        <v>2955.2629999999999</v>
      </c>
      <c r="E8" s="18">
        <f t="shared" ref="E8:AH8" si="3">SUM(E9:E18)</f>
        <v>3550.848</v>
      </c>
      <c r="F8" s="18">
        <f t="shared" si="3"/>
        <v>2754.35</v>
      </c>
      <c r="G8" s="18">
        <f t="shared" si="3"/>
        <v>2376.6480000000001</v>
      </c>
      <c r="H8" s="18">
        <f t="shared" si="3"/>
        <v>3798.2420000000002</v>
      </c>
      <c r="I8" s="18">
        <f t="shared" si="3"/>
        <v>4010.9250000000002</v>
      </c>
      <c r="J8" s="18">
        <f t="shared" si="3"/>
        <v>3737.4079999999999</v>
      </c>
      <c r="K8" s="18">
        <f t="shared" si="3"/>
        <v>4283.7939999999999</v>
      </c>
      <c r="L8" s="18">
        <f t="shared" si="3"/>
        <v>3960.806</v>
      </c>
      <c r="M8" s="18">
        <f t="shared" si="3"/>
        <v>5085.1980070300006</v>
      </c>
      <c r="N8" s="18">
        <f t="shared" si="3"/>
        <v>6017.5215208999998</v>
      </c>
      <c r="O8" s="18">
        <f t="shared" si="3"/>
        <v>6199.8459010000006</v>
      </c>
      <c r="P8" s="18">
        <f t="shared" si="3"/>
        <v>6133.4095341000002</v>
      </c>
      <c r="Q8" s="18">
        <f t="shared" si="3"/>
        <v>6331.5809589999999</v>
      </c>
      <c r="R8" s="18">
        <f t="shared" si="3"/>
        <v>6799.849610799999</v>
      </c>
      <c r="S8" s="18">
        <f t="shared" si="3"/>
        <v>6258.9084149999999</v>
      </c>
      <c r="T8" s="18">
        <f t="shared" si="3"/>
        <v>7180.7209405000003</v>
      </c>
      <c r="U8" s="18">
        <f t="shared" si="3"/>
        <v>8221.3533098000007</v>
      </c>
      <c r="V8" s="18">
        <f t="shared" si="3"/>
        <v>8151.9429915000001</v>
      </c>
      <c r="W8" s="18">
        <f t="shared" si="3"/>
        <v>8087.4596285999996</v>
      </c>
      <c r="X8" s="18">
        <f t="shared" si="3"/>
        <v>11347.5545716</v>
      </c>
      <c r="Y8" s="18">
        <f t="shared" si="3"/>
        <v>14061.438063199999</v>
      </c>
      <c r="Z8" s="18">
        <f t="shared" si="3"/>
        <v>14135.3966779</v>
      </c>
      <c r="AA8" s="18">
        <f t="shared" si="3"/>
        <v>13339.1635286</v>
      </c>
      <c r="AB8" s="18">
        <f>SUM(AB9:AB18)</f>
        <v>14239.852484500001</v>
      </c>
      <c r="AC8" s="18">
        <f t="shared" ref="AC8:AG8" si="4">SUM(AC9:AC18)</f>
        <v>15837.325344700001</v>
      </c>
      <c r="AD8" s="18">
        <f t="shared" si="4"/>
        <v>13799.094343200002</v>
      </c>
      <c r="AE8" s="18">
        <f t="shared" si="4"/>
        <v>12818.915629200001</v>
      </c>
      <c r="AF8" s="18">
        <f t="shared" si="4"/>
        <v>15765.932614900001</v>
      </c>
      <c r="AG8" s="18">
        <f t="shared" si="4"/>
        <v>18918.4372525</v>
      </c>
      <c r="AH8" s="18">
        <f t="shared" si="3"/>
        <v>17867.085835400001</v>
      </c>
      <c r="AI8" s="18"/>
      <c r="AJ8" s="18"/>
      <c r="AK8" s="18"/>
    </row>
    <row r="9" spans="1:42" ht="9.9499999999999993" customHeight="1" x14ac:dyDescent="0.25">
      <c r="A9" s="36" t="s">
        <v>35</v>
      </c>
      <c r="B9" s="19"/>
      <c r="C9" s="20" t="s">
        <v>4</v>
      </c>
      <c r="D9" s="21">
        <v>104.913</v>
      </c>
      <c r="E9" s="21">
        <v>0</v>
      </c>
      <c r="F9" s="21">
        <v>0</v>
      </c>
      <c r="G9" s="21">
        <v>0</v>
      </c>
      <c r="H9" s="21">
        <v>0</v>
      </c>
      <c r="I9" s="21">
        <v>80.412000000000006</v>
      </c>
      <c r="J9" s="21">
        <v>68.748999999999995</v>
      </c>
      <c r="K9" s="21">
        <v>120.605</v>
      </c>
      <c r="L9" s="21">
        <v>181.12700000000001</v>
      </c>
      <c r="M9" s="21">
        <v>217.83699999999999</v>
      </c>
      <c r="N9" s="21">
        <v>788.42600000000004</v>
      </c>
      <c r="O9" s="21">
        <v>941.11900000000003</v>
      </c>
      <c r="P9" s="21">
        <v>1024.539</v>
      </c>
      <c r="Q9" s="21">
        <v>1449.9459999999999</v>
      </c>
      <c r="R9" s="21">
        <v>1750.6569999999999</v>
      </c>
      <c r="S9" s="21">
        <v>1709.2619999999999</v>
      </c>
      <c r="T9" s="21">
        <v>1648.7619999999999</v>
      </c>
      <c r="U9" s="21">
        <v>1671.13</v>
      </c>
      <c r="V9" s="21">
        <v>1750.5260000000001</v>
      </c>
      <c r="W9" s="21">
        <v>2029.212</v>
      </c>
      <c r="X9" s="21">
        <v>2922.748</v>
      </c>
      <c r="Y9" s="21">
        <v>3461.2950000000001</v>
      </c>
      <c r="Z9" s="21">
        <v>3028.2510000000002</v>
      </c>
      <c r="AA9" s="21">
        <v>2661.1170000000002</v>
      </c>
      <c r="AB9" s="21">
        <v>2228.817</v>
      </c>
      <c r="AC9" s="21">
        <v>1770.7429999999999</v>
      </c>
      <c r="AD9" s="21">
        <v>1337.327</v>
      </c>
      <c r="AE9" s="21">
        <v>1139.4780000000001</v>
      </c>
      <c r="AF9" s="21">
        <v>0</v>
      </c>
      <c r="AG9" s="21">
        <v>0</v>
      </c>
      <c r="AH9" s="21">
        <v>0</v>
      </c>
      <c r="AM9" s="12"/>
      <c r="AN9" s="12"/>
      <c r="AO9" s="12"/>
      <c r="AP9" s="12"/>
    </row>
    <row r="10" spans="1:42" ht="9.9499999999999993" customHeight="1" x14ac:dyDescent="0.25">
      <c r="A10" s="36" t="s">
        <v>44</v>
      </c>
      <c r="B10" s="19"/>
      <c r="C10" s="20" t="s">
        <v>4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>
        <v>0</v>
      </c>
      <c r="AB10" s="21">
        <v>0</v>
      </c>
      <c r="AC10" s="21">
        <v>0</v>
      </c>
      <c r="AD10" s="21">
        <v>0</v>
      </c>
      <c r="AE10" s="21">
        <v>10.4103861</v>
      </c>
      <c r="AF10" s="21">
        <v>988.48240370000008</v>
      </c>
      <c r="AG10" s="21">
        <v>967.73824310000009</v>
      </c>
      <c r="AH10" s="21">
        <v>905.60138719999986</v>
      </c>
      <c r="AM10" s="12"/>
      <c r="AN10" s="12"/>
      <c r="AO10" s="12"/>
      <c r="AP10" s="12"/>
    </row>
    <row r="11" spans="1:42" ht="9.9499999999999993" customHeight="1" x14ac:dyDescent="0.25">
      <c r="A11" s="36" t="s">
        <v>5</v>
      </c>
      <c r="B11" s="19"/>
      <c r="C11" s="20" t="s">
        <v>6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21">
        <v>62.295751000000003</v>
      </c>
      <c r="U11" s="21">
        <v>329.08816240000004</v>
      </c>
      <c r="V11" s="21">
        <v>347.45931039999999</v>
      </c>
      <c r="W11" s="21">
        <v>393.89461349999999</v>
      </c>
      <c r="X11" s="21">
        <v>643.01081910000005</v>
      </c>
      <c r="Y11" s="21">
        <v>764.5751064000001</v>
      </c>
      <c r="Z11" s="21">
        <v>856.29845060000014</v>
      </c>
      <c r="AA11" s="21">
        <v>844.35539529999994</v>
      </c>
      <c r="AB11" s="21">
        <v>886.75857280000014</v>
      </c>
      <c r="AC11" s="21">
        <v>773.55972320000001</v>
      </c>
      <c r="AD11" s="21">
        <v>528.78778420000003</v>
      </c>
      <c r="AE11" s="21">
        <v>294.36654440000001</v>
      </c>
      <c r="AF11" s="21">
        <v>487.8413020000001</v>
      </c>
      <c r="AG11" s="21">
        <v>590.33698140000001</v>
      </c>
      <c r="AH11" s="21">
        <v>328.70340830000004</v>
      </c>
      <c r="AM11" s="12"/>
      <c r="AN11" s="12"/>
      <c r="AO11" s="12"/>
      <c r="AP11" s="12"/>
    </row>
    <row r="12" spans="1:42" ht="9.9499999999999993" customHeight="1" x14ac:dyDescent="0.25">
      <c r="A12" s="36" t="s">
        <v>35</v>
      </c>
      <c r="B12" s="19"/>
      <c r="C12" s="20" t="s">
        <v>39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>
        <v>0</v>
      </c>
      <c r="AE12" s="21">
        <v>0</v>
      </c>
      <c r="AF12" s="21">
        <v>0</v>
      </c>
      <c r="AG12" s="21">
        <v>0</v>
      </c>
      <c r="AH12" s="21">
        <v>220.99503669999996</v>
      </c>
      <c r="AM12" s="12"/>
      <c r="AN12" s="12"/>
      <c r="AO12" s="12"/>
      <c r="AP12" s="12"/>
    </row>
    <row r="13" spans="1:42" ht="9.9499999999999993" customHeight="1" x14ac:dyDescent="0.25">
      <c r="A13" s="36" t="s">
        <v>30</v>
      </c>
      <c r="B13" s="19"/>
      <c r="C13" s="20" t="s">
        <v>7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21">
        <v>15.904878400000001</v>
      </c>
      <c r="AD13" s="21">
        <v>202.84981180000003</v>
      </c>
      <c r="AE13" s="21">
        <v>293.2639676</v>
      </c>
      <c r="AF13" s="21">
        <v>696.07923240000014</v>
      </c>
      <c r="AG13" s="21">
        <v>1147.2048575000001</v>
      </c>
      <c r="AH13" s="21">
        <v>947.02368269999999</v>
      </c>
      <c r="AM13" s="12"/>
      <c r="AN13" s="12"/>
      <c r="AO13" s="12"/>
      <c r="AP13" s="12"/>
    </row>
    <row r="14" spans="1:42" ht="9.9499999999999993" customHeight="1" x14ac:dyDescent="0.25">
      <c r="A14" s="36" t="s">
        <v>45</v>
      </c>
      <c r="B14" s="19"/>
      <c r="C14" s="20" t="s">
        <v>33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>
        <v>0</v>
      </c>
      <c r="AC14" s="21">
        <v>0</v>
      </c>
      <c r="AD14" s="21">
        <v>0</v>
      </c>
      <c r="AE14" s="21">
        <v>0</v>
      </c>
      <c r="AF14" s="21">
        <v>0</v>
      </c>
      <c r="AG14" s="21">
        <v>208.6524876</v>
      </c>
      <c r="AH14" s="21">
        <v>1178.4134062000001</v>
      </c>
      <c r="AM14" s="12"/>
      <c r="AN14" s="12"/>
      <c r="AO14" s="12"/>
      <c r="AP14" s="12"/>
    </row>
    <row r="15" spans="1:42" ht="9.9499999999999993" customHeight="1" x14ac:dyDescent="0.25">
      <c r="A15" s="36" t="s">
        <v>8</v>
      </c>
      <c r="B15" s="19"/>
      <c r="C15" s="20" t="s">
        <v>9</v>
      </c>
      <c r="D15" s="21">
        <v>0.48</v>
      </c>
      <c r="E15" s="21">
        <v>0</v>
      </c>
      <c r="F15" s="21">
        <v>0</v>
      </c>
      <c r="G15" s="21">
        <v>0</v>
      </c>
      <c r="H15" s="21">
        <v>1179.4880000000001</v>
      </c>
      <c r="I15" s="21">
        <v>1139.3409999999999</v>
      </c>
      <c r="J15" s="21">
        <v>1033.229</v>
      </c>
      <c r="K15" s="21">
        <v>1210.019</v>
      </c>
      <c r="L15" s="21">
        <v>1232.0519999999999</v>
      </c>
      <c r="M15" s="21">
        <v>1436.2909999999999</v>
      </c>
      <c r="N15" s="21">
        <v>1513.5909999999999</v>
      </c>
      <c r="O15" s="21">
        <v>1176.596</v>
      </c>
      <c r="P15" s="21">
        <v>969.01</v>
      </c>
      <c r="Q15" s="21">
        <v>751.15300000000002</v>
      </c>
      <c r="R15" s="21">
        <v>719.79499999999996</v>
      </c>
      <c r="S15" s="21">
        <v>457.90300000000002</v>
      </c>
      <c r="T15" s="21">
        <v>787.44100000000003</v>
      </c>
      <c r="U15" s="21">
        <v>930.399</v>
      </c>
      <c r="V15" s="21">
        <v>1100.6849999999999</v>
      </c>
      <c r="W15" s="21">
        <v>1029.3810000000001</v>
      </c>
      <c r="X15" s="21">
        <v>1028.7260000000001</v>
      </c>
      <c r="Y15" s="21">
        <v>1127.3230000000001</v>
      </c>
      <c r="Z15" s="21">
        <v>1156.748</v>
      </c>
      <c r="AA15" s="21">
        <v>1055.806</v>
      </c>
      <c r="AB15" s="21">
        <v>1055.4770000000001</v>
      </c>
      <c r="AC15" s="21">
        <v>1254.9590000000001</v>
      </c>
      <c r="AD15" s="21">
        <v>1277.5640000000001</v>
      </c>
      <c r="AE15" s="21">
        <v>1349.7729999999999</v>
      </c>
      <c r="AF15" s="21">
        <v>1317.32</v>
      </c>
      <c r="AG15" s="21">
        <v>797.88599999999997</v>
      </c>
      <c r="AH15" s="21">
        <v>0</v>
      </c>
      <c r="AM15" s="12"/>
      <c r="AN15" s="12"/>
      <c r="AO15" s="12"/>
      <c r="AP15" s="12"/>
    </row>
    <row r="16" spans="1:42" ht="9.9499999999999993" customHeight="1" x14ac:dyDescent="0.25">
      <c r="A16" s="36" t="s">
        <v>10</v>
      </c>
      <c r="B16" s="19"/>
      <c r="C16" s="20" t="s">
        <v>11</v>
      </c>
      <c r="D16" s="21">
        <v>2849.87</v>
      </c>
      <c r="E16" s="21">
        <v>3550.848</v>
      </c>
      <c r="F16" s="21">
        <v>2754.35</v>
      </c>
      <c r="G16" s="21">
        <v>2376.6480000000001</v>
      </c>
      <c r="H16" s="21">
        <v>2618.7539999999999</v>
      </c>
      <c r="I16" s="21">
        <v>2791.172</v>
      </c>
      <c r="J16" s="21">
        <v>2635.43</v>
      </c>
      <c r="K16" s="21">
        <v>2953.17</v>
      </c>
      <c r="L16" s="21">
        <v>2322.0309999999999</v>
      </c>
      <c r="M16" s="21">
        <v>2570.86</v>
      </c>
      <c r="N16" s="21">
        <v>3070.4740000000002</v>
      </c>
      <c r="O16" s="21">
        <v>3664.252</v>
      </c>
      <c r="P16" s="21">
        <v>3701.0329999999999</v>
      </c>
      <c r="Q16" s="21">
        <v>3689.5349999999999</v>
      </c>
      <c r="R16" s="21">
        <v>3982.973</v>
      </c>
      <c r="S16" s="21">
        <v>3885.788</v>
      </c>
      <c r="T16" s="21">
        <v>4452.7290000000003</v>
      </c>
      <c r="U16" s="21">
        <v>4948.6180000000004</v>
      </c>
      <c r="V16" s="21">
        <v>3876.3119999999999</v>
      </c>
      <c r="W16" s="21">
        <v>2411.8409999999999</v>
      </c>
      <c r="X16" s="21">
        <v>4074.1990000000001</v>
      </c>
      <c r="Y16" s="21">
        <v>4827.3069999999998</v>
      </c>
      <c r="Z16" s="21">
        <v>5344.5619999999999</v>
      </c>
      <c r="AA16" s="21">
        <v>5189.7780000000002</v>
      </c>
      <c r="AB16" s="21">
        <v>5474.4620000000004</v>
      </c>
      <c r="AC16" s="21">
        <v>5679.241</v>
      </c>
      <c r="AD16" s="21">
        <v>5593.7359999999999</v>
      </c>
      <c r="AE16" s="21">
        <v>5319.1819999999998</v>
      </c>
      <c r="AF16" s="21">
        <v>5370.009</v>
      </c>
      <c r="AG16" s="21">
        <v>5039.7030000000004</v>
      </c>
      <c r="AH16" s="21">
        <v>1737.777</v>
      </c>
      <c r="AM16" s="12"/>
      <c r="AN16" s="12"/>
      <c r="AO16" s="12"/>
      <c r="AP16" s="12"/>
    </row>
    <row r="17" spans="1:45" ht="9.9499999999999993" customHeight="1" x14ac:dyDescent="0.25">
      <c r="A17" s="36" t="s">
        <v>40</v>
      </c>
      <c r="B17" s="19"/>
      <c r="C17" s="20" t="s">
        <v>11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>
        <v>0</v>
      </c>
      <c r="AD17" s="21">
        <v>0</v>
      </c>
      <c r="AE17" s="21">
        <v>0</v>
      </c>
      <c r="AF17" s="21">
        <v>0</v>
      </c>
      <c r="AG17" s="21">
        <v>0</v>
      </c>
      <c r="AH17" s="21">
        <v>2705.2829999999999</v>
      </c>
      <c r="AM17" s="12"/>
      <c r="AN17" s="12"/>
      <c r="AO17" s="12"/>
      <c r="AP17" s="12"/>
    </row>
    <row r="18" spans="1:45" ht="9.9499999999999993" customHeight="1" x14ac:dyDescent="0.25">
      <c r="A18" s="36" t="s">
        <v>12</v>
      </c>
      <c r="B18" s="19"/>
      <c r="C18" s="20" t="s">
        <v>13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225.596</v>
      </c>
      <c r="M18" s="21">
        <v>860.21000702999993</v>
      </c>
      <c r="N18" s="21">
        <v>645.03052090000006</v>
      </c>
      <c r="O18" s="21">
        <v>417.8789010000001</v>
      </c>
      <c r="P18" s="21">
        <v>438.82753409999992</v>
      </c>
      <c r="Q18" s="21">
        <v>440.94695899999999</v>
      </c>
      <c r="R18" s="21">
        <v>346.42461079999998</v>
      </c>
      <c r="S18" s="21">
        <v>205.95541499999999</v>
      </c>
      <c r="T18" s="21">
        <v>229.4931895</v>
      </c>
      <c r="U18" s="21">
        <v>342.11814739999994</v>
      </c>
      <c r="V18" s="21">
        <v>1076.9606810999999</v>
      </c>
      <c r="W18" s="21">
        <v>2223.1310150999998</v>
      </c>
      <c r="X18" s="21">
        <v>2678.8707524999995</v>
      </c>
      <c r="Y18" s="21">
        <v>3880.9379567999999</v>
      </c>
      <c r="Z18" s="21">
        <v>3749.5372272999994</v>
      </c>
      <c r="AA18" s="21">
        <v>3588.1071333</v>
      </c>
      <c r="AB18" s="21">
        <v>4594.3379117000004</v>
      </c>
      <c r="AC18" s="21">
        <v>6342.9177431000007</v>
      </c>
      <c r="AD18" s="21">
        <v>4858.8297472000004</v>
      </c>
      <c r="AE18" s="21">
        <v>4412.4417310999997</v>
      </c>
      <c r="AF18" s="21">
        <v>6906.2006768000001</v>
      </c>
      <c r="AG18" s="21">
        <v>10166.915682899999</v>
      </c>
      <c r="AH18" s="21">
        <v>9843.2889142999993</v>
      </c>
      <c r="AM18" s="12"/>
      <c r="AN18" s="12"/>
      <c r="AO18" s="12"/>
      <c r="AP18" s="12"/>
    </row>
    <row r="19" spans="1:45" s="12" customFormat="1" ht="9.9499999999999993" customHeight="1" x14ac:dyDescent="0.25">
      <c r="A19" s="35" t="s">
        <v>14</v>
      </c>
      <c r="B19" s="16"/>
      <c r="C19" s="17"/>
      <c r="D19" s="18">
        <f>+D20</f>
        <v>6581.4639999999999</v>
      </c>
      <c r="E19" s="18">
        <f t="shared" ref="E19:AF19" si="5">+E20</f>
        <v>5874.2259999999997</v>
      </c>
      <c r="F19" s="18">
        <f t="shared" si="5"/>
        <v>6013.866</v>
      </c>
      <c r="G19" s="18">
        <f t="shared" si="5"/>
        <v>6154.232</v>
      </c>
      <c r="H19" s="18">
        <f t="shared" si="5"/>
        <v>6493.42</v>
      </c>
      <c r="I19" s="18">
        <f t="shared" si="5"/>
        <v>6551.3090000000002</v>
      </c>
      <c r="J19" s="18">
        <f t="shared" si="5"/>
        <v>5145.8329999999996</v>
      </c>
      <c r="K19" s="18">
        <f t="shared" si="5"/>
        <v>3344.3679999999999</v>
      </c>
      <c r="L19" s="18">
        <f t="shared" si="5"/>
        <v>2786.0010000000002</v>
      </c>
      <c r="M19" s="18">
        <f t="shared" si="5"/>
        <v>3473.0329999999999</v>
      </c>
      <c r="N19" s="18">
        <f t="shared" si="5"/>
        <v>4082.1239999999998</v>
      </c>
      <c r="O19" s="18">
        <f t="shared" si="5"/>
        <v>3720.9311233999993</v>
      </c>
      <c r="P19" s="18">
        <f t="shared" si="5"/>
        <v>5155.1125123000002</v>
      </c>
      <c r="Q19" s="18">
        <f t="shared" si="5"/>
        <v>5133.2476782000003</v>
      </c>
      <c r="R19" s="18">
        <f t="shared" si="5"/>
        <v>5159.4417045999999</v>
      </c>
      <c r="S19" s="18">
        <f t="shared" si="5"/>
        <v>4015.1660000000002</v>
      </c>
      <c r="T19" s="18">
        <f t="shared" si="5"/>
        <v>4126.4709999999995</v>
      </c>
      <c r="U19" s="18">
        <f t="shared" si="5"/>
        <v>4038.8093280000003</v>
      </c>
      <c r="V19" s="18">
        <f t="shared" si="5"/>
        <v>3043.8697586999997</v>
      </c>
      <c r="W19" s="18">
        <f t="shared" si="5"/>
        <v>1305.4309099999998</v>
      </c>
      <c r="X19" s="18">
        <f t="shared" si="5"/>
        <v>2091.7753904000001</v>
      </c>
      <c r="Y19" s="18">
        <f t="shared" si="5"/>
        <v>2281.1491363</v>
      </c>
      <c r="Z19" s="18">
        <f t="shared" si="5"/>
        <v>2804.3485344999999</v>
      </c>
      <c r="AA19" s="18">
        <f t="shared" si="5"/>
        <v>2584.9765144999997</v>
      </c>
      <c r="AB19" s="18">
        <f t="shared" si="5"/>
        <v>2693.9192595</v>
      </c>
      <c r="AC19" s="18">
        <f t="shared" si="5"/>
        <v>2828.9101354999998</v>
      </c>
      <c r="AD19" s="18">
        <f t="shared" si="5"/>
        <v>1799.2779903999997</v>
      </c>
      <c r="AE19" s="18">
        <f t="shared" si="5"/>
        <v>3443.3549126000003</v>
      </c>
      <c r="AF19" s="18">
        <f t="shared" si="5"/>
        <v>4014.0675179000004</v>
      </c>
      <c r="AG19" s="18">
        <f>SUM(AG20:AG21)</f>
        <v>4556.3943150000005</v>
      </c>
      <c r="AH19" s="18">
        <f>SUM(AH20:AH21)</f>
        <v>3364.8238021999996</v>
      </c>
      <c r="AI19" s="3"/>
      <c r="AJ19" s="3"/>
      <c r="AK19" s="3"/>
      <c r="AL19" s="3"/>
      <c r="AQ19" s="3"/>
      <c r="AR19" s="3"/>
      <c r="AS19" s="3"/>
    </row>
    <row r="20" spans="1:45" ht="9.9499999999999993" customHeight="1" x14ac:dyDescent="0.25">
      <c r="A20" s="36" t="s">
        <v>15</v>
      </c>
      <c r="B20" s="19"/>
      <c r="C20" s="20" t="s">
        <v>16</v>
      </c>
      <c r="D20" s="21">
        <v>6581.4639999999999</v>
      </c>
      <c r="E20" s="21">
        <v>5874.2259999999997</v>
      </c>
      <c r="F20" s="21">
        <v>6013.866</v>
      </c>
      <c r="G20" s="21">
        <v>6154.232</v>
      </c>
      <c r="H20" s="21">
        <v>6493.42</v>
      </c>
      <c r="I20" s="21">
        <v>6551.3090000000002</v>
      </c>
      <c r="J20" s="21">
        <v>5145.8329999999996</v>
      </c>
      <c r="K20" s="21">
        <v>3344.3679999999999</v>
      </c>
      <c r="L20" s="21">
        <v>2786.0010000000002</v>
      </c>
      <c r="M20" s="21">
        <v>3473.0329999999999</v>
      </c>
      <c r="N20" s="21">
        <v>4082.1239999999998</v>
      </c>
      <c r="O20" s="21">
        <v>3720.9311233999993</v>
      </c>
      <c r="P20" s="21">
        <v>5155.1125123000002</v>
      </c>
      <c r="Q20" s="21">
        <v>5133.2476782000003</v>
      </c>
      <c r="R20" s="21">
        <v>5159.4417045999999</v>
      </c>
      <c r="S20" s="21">
        <v>4015.1660000000002</v>
      </c>
      <c r="T20" s="21">
        <v>4126.4709999999995</v>
      </c>
      <c r="U20" s="21">
        <v>4038.8093280000003</v>
      </c>
      <c r="V20" s="21">
        <v>3043.8697586999997</v>
      </c>
      <c r="W20" s="21">
        <v>1305.4309099999998</v>
      </c>
      <c r="X20" s="21">
        <v>2091.7753904000001</v>
      </c>
      <c r="Y20" s="21">
        <v>2281.1491363</v>
      </c>
      <c r="Z20" s="21">
        <v>2804.3485344999999</v>
      </c>
      <c r="AA20" s="21">
        <v>2584.9765144999997</v>
      </c>
      <c r="AB20" s="21">
        <v>2693.9192595</v>
      </c>
      <c r="AC20" s="21">
        <v>2828.9101354999998</v>
      </c>
      <c r="AD20" s="21">
        <v>1799.2779903999997</v>
      </c>
      <c r="AE20" s="21">
        <v>3443.3549126000003</v>
      </c>
      <c r="AF20" s="21">
        <v>4014.0675179000004</v>
      </c>
      <c r="AG20" s="21">
        <v>4039.4014939000003</v>
      </c>
      <c r="AH20" s="21">
        <v>0</v>
      </c>
      <c r="AM20" s="12"/>
      <c r="AN20" s="12"/>
      <c r="AO20" s="12"/>
      <c r="AP20" s="12"/>
    </row>
    <row r="21" spans="1:45" ht="9.9499999999999993" customHeight="1" x14ac:dyDescent="0.25">
      <c r="A21" s="19" t="s">
        <v>41</v>
      </c>
      <c r="B21" s="19"/>
      <c r="C21" s="20" t="s">
        <v>34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516.99282110000001</v>
      </c>
      <c r="AH21" s="21">
        <v>3364.8238021999996</v>
      </c>
      <c r="AM21" s="12"/>
      <c r="AN21" s="12"/>
      <c r="AO21" s="12"/>
      <c r="AP21" s="12"/>
    </row>
    <row r="22" spans="1:45" s="12" customFormat="1" ht="9.9499999999999993" customHeight="1" x14ac:dyDescent="0.25">
      <c r="A22" s="35" t="s">
        <v>17</v>
      </c>
      <c r="B22" s="16"/>
      <c r="C22" s="17"/>
      <c r="D22" s="21">
        <f>+D23</f>
        <v>0</v>
      </c>
      <c r="E22" s="21">
        <f t="shared" ref="E22:AH22" si="6">+E23</f>
        <v>0</v>
      </c>
      <c r="F22" s="21">
        <f t="shared" si="6"/>
        <v>0</v>
      </c>
      <c r="G22" s="21">
        <f t="shared" si="6"/>
        <v>0</v>
      </c>
      <c r="H22" s="18">
        <f t="shared" si="6"/>
        <v>4140.2439999999997</v>
      </c>
      <c r="I22" s="18">
        <f t="shared" si="6"/>
        <v>4082.2959999999998</v>
      </c>
      <c r="J22" s="18">
        <f t="shared" si="6"/>
        <v>3300.6759999999999</v>
      </c>
      <c r="K22" s="18">
        <f t="shared" si="6"/>
        <v>5448.3689999999997</v>
      </c>
      <c r="L22" s="18">
        <f t="shared" si="6"/>
        <v>8851.8109999999997</v>
      </c>
      <c r="M22" s="18">
        <f t="shared" si="6"/>
        <v>9924.7919999999995</v>
      </c>
      <c r="N22" s="18">
        <f t="shared" si="6"/>
        <v>13223.224</v>
      </c>
      <c r="O22" s="18">
        <f t="shared" si="6"/>
        <v>15205.536</v>
      </c>
      <c r="P22" s="18">
        <f t="shared" si="6"/>
        <v>13818.712</v>
      </c>
      <c r="Q22" s="18">
        <f t="shared" si="6"/>
        <v>14014.655000000001</v>
      </c>
      <c r="R22" s="18">
        <f t="shared" si="6"/>
        <v>14906.174000000001</v>
      </c>
      <c r="S22" s="18">
        <f t="shared" si="6"/>
        <v>12683.95</v>
      </c>
      <c r="T22" s="18">
        <f t="shared" si="6"/>
        <v>9987.0159999999996</v>
      </c>
      <c r="U22" s="18">
        <f t="shared" si="6"/>
        <v>6567.165</v>
      </c>
      <c r="V22" s="18">
        <f t="shared" si="6"/>
        <v>11187.576716900001</v>
      </c>
      <c r="W22" s="18">
        <f t="shared" si="6"/>
        <v>5333.3541126</v>
      </c>
      <c r="X22" s="18">
        <f t="shared" si="6"/>
        <v>5298.5161322999993</v>
      </c>
      <c r="Y22" s="18">
        <f t="shared" si="6"/>
        <v>6141.633655300001</v>
      </c>
      <c r="Z22" s="18">
        <f t="shared" si="6"/>
        <v>4599.5770525999997</v>
      </c>
      <c r="AA22" s="18">
        <f t="shared" si="6"/>
        <v>1584.9599587999996</v>
      </c>
      <c r="AB22" s="18">
        <f t="shared" si="6"/>
        <v>4538.3983675000009</v>
      </c>
      <c r="AC22" s="18">
        <f t="shared" si="6"/>
        <v>4004.6804894999991</v>
      </c>
      <c r="AD22" s="18">
        <f t="shared" si="6"/>
        <v>959.84025639999993</v>
      </c>
      <c r="AE22" s="18">
        <f t="shared" si="6"/>
        <v>2558.4649798</v>
      </c>
      <c r="AF22" s="18">
        <f t="shared" si="6"/>
        <v>3742.9493248999997</v>
      </c>
      <c r="AG22" s="18">
        <f t="shared" si="6"/>
        <v>4506.0671271000001</v>
      </c>
      <c r="AH22" s="18">
        <f t="shared" si="6"/>
        <v>2548.5087900999997</v>
      </c>
      <c r="AI22" s="3"/>
      <c r="AJ22" s="3"/>
      <c r="AK22" s="3"/>
      <c r="AL22" s="3"/>
      <c r="AQ22" s="3"/>
      <c r="AR22" s="3"/>
      <c r="AS22" s="3"/>
    </row>
    <row r="23" spans="1:45" ht="9.9499999999999993" customHeight="1" x14ac:dyDescent="0.25">
      <c r="A23" s="36" t="s">
        <v>18</v>
      </c>
      <c r="B23" s="19"/>
      <c r="C23" s="20" t="s">
        <v>19</v>
      </c>
      <c r="D23" s="21">
        <v>0</v>
      </c>
      <c r="E23" s="21">
        <v>0</v>
      </c>
      <c r="F23" s="21">
        <v>0</v>
      </c>
      <c r="G23" s="21">
        <v>0</v>
      </c>
      <c r="H23" s="21">
        <v>4140.2439999999997</v>
      </c>
      <c r="I23" s="21">
        <v>4082.2959999999998</v>
      </c>
      <c r="J23" s="21">
        <v>3300.6759999999999</v>
      </c>
      <c r="K23" s="21">
        <v>5448.3689999999997</v>
      </c>
      <c r="L23" s="21">
        <v>8851.8109999999997</v>
      </c>
      <c r="M23" s="21">
        <v>9924.7919999999995</v>
      </c>
      <c r="N23" s="21">
        <v>13223.224</v>
      </c>
      <c r="O23" s="21">
        <v>15205.536</v>
      </c>
      <c r="P23" s="21">
        <v>13818.712</v>
      </c>
      <c r="Q23" s="21">
        <v>14014.655000000001</v>
      </c>
      <c r="R23" s="21">
        <v>14906.174000000001</v>
      </c>
      <c r="S23" s="21">
        <v>12683.95</v>
      </c>
      <c r="T23" s="21">
        <v>9987.0159999999996</v>
      </c>
      <c r="U23" s="21">
        <v>6567.165</v>
      </c>
      <c r="V23" s="21">
        <v>11187.576716900001</v>
      </c>
      <c r="W23" s="21">
        <v>5333.3541126</v>
      </c>
      <c r="X23" s="21">
        <v>5298.5161322999993</v>
      </c>
      <c r="Y23" s="21">
        <v>6141.633655300001</v>
      </c>
      <c r="Z23" s="21">
        <v>4599.5770525999997</v>
      </c>
      <c r="AA23" s="21">
        <v>1584.9599587999996</v>
      </c>
      <c r="AB23" s="21">
        <v>4538.3983675000009</v>
      </c>
      <c r="AC23" s="21">
        <v>4004.6804894999991</v>
      </c>
      <c r="AD23" s="21">
        <v>959.84025639999993</v>
      </c>
      <c r="AE23" s="21">
        <v>2558.4649798</v>
      </c>
      <c r="AF23" s="21">
        <v>3742.9493248999997</v>
      </c>
      <c r="AG23" s="21">
        <v>4506.0671271000001</v>
      </c>
      <c r="AH23" s="21">
        <v>2548.5087900999997</v>
      </c>
      <c r="AM23" s="12"/>
      <c r="AN23" s="12"/>
      <c r="AO23" s="12"/>
      <c r="AP23" s="12"/>
    </row>
    <row r="24" spans="1:45" s="12" customFormat="1" ht="9.9499999999999993" customHeight="1" x14ac:dyDescent="0.25">
      <c r="A24" s="35" t="s">
        <v>20</v>
      </c>
      <c r="B24" s="16"/>
      <c r="C24" s="17"/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18">
        <f>SUM(N25:N27)</f>
        <v>7219.7262240999989</v>
      </c>
      <c r="O24" s="18">
        <f t="shared" ref="O24:AH24" si="7">SUM(O25:O27)</f>
        <v>29205.619304600004</v>
      </c>
      <c r="P24" s="18">
        <f t="shared" si="7"/>
        <v>38448.965152499994</v>
      </c>
      <c r="Q24" s="18">
        <f t="shared" si="7"/>
        <v>70726.97034629999</v>
      </c>
      <c r="R24" s="18">
        <f t="shared" si="7"/>
        <v>95364.679439500003</v>
      </c>
      <c r="S24" s="18">
        <f t="shared" si="7"/>
        <v>102341.58927810001</v>
      </c>
      <c r="T24" s="18">
        <f t="shared" si="7"/>
        <v>234315.02230879996</v>
      </c>
      <c r="U24" s="18">
        <f t="shared" si="7"/>
        <v>382342.09692339995</v>
      </c>
      <c r="V24" s="18">
        <f t="shared" si="7"/>
        <v>396411.3614081</v>
      </c>
      <c r="W24" s="18">
        <f t="shared" si="7"/>
        <v>415832.89804830001</v>
      </c>
      <c r="X24" s="18">
        <f t="shared" si="7"/>
        <v>437669.1304046</v>
      </c>
      <c r="Y24" s="18">
        <f t="shared" si="7"/>
        <v>418759.54933189997</v>
      </c>
      <c r="Z24" s="18">
        <f t="shared" si="7"/>
        <v>472891.6129761</v>
      </c>
      <c r="AA24" s="18">
        <f t="shared" si="7"/>
        <v>439541.02448040002</v>
      </c>
      <c r="AB24" s="18">
        <f t="shared" si="7"/>
        <v>427771.8921689</v>
      </c>
      <c r="AC24" s="18">
        <f t="shared" ref="AC24:AG24" si="8">SUM(AC25:AC27)</f>
        <v>451563.96028430003</v>
      </c>
      <c r="AD24" s="18">
        <f t="shared" si="8"/>
        <v>408269.13388439995</v>
      </c>
      <c r="AE24" s="18">
        <f t="shared" si="8"/>
        <v>382869.77698749996</v>
      </c>
      <c r="AF24" s="18">
        <f t="shared" si="8"/>
        <v>460474.45703710004</v>
      </c>
      <c r="AG24" s="18">
        <f t="shared" si="8"/>
        <v>488757.24750779994</v>
      </c>
      <c r="AH24" s="18">
        <f t="shared" si="7"/>
        <v>486896.92166769999</v>
      </c>
      <c r="AI24" s="3"/>
      <c r="AJ24" s="3"/>
      <c r="AK24" s="3"/>
      <c r="AL24" s="3"/>
      <c r="AQ24" s="3"/>
      <c r="AR24" s="3"/>
      <c r="AS24" s="3"/>
    </row>
    <row r="25" spans="1:45" ht="9.9499999999999993" customHeight="1" x14ac:dyDescent="0.25">
      <c r="A25" s="36" t="s">
        <v>21</v>
      </c>
      <c r="B25" s="19"/>
      <c r="C25" s="22" t="s">
        <v>22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12.205847</v>
      </c>
      <c r="S25" s="21">
        <v>43.180340900000004</v>
      </c>
      <c r="T25" s="21">
        <v>98642.260087399991</v>
      </c>
      <c r="U25" s="21">
        <v>215210.67409369998</v>
      </c>
      <c r="V25" s="21">
        <v>214298.024569</v>
      </c>
      <c r="W25" s="21">
        <v>229823.41118210001</v>
      </c>
      <c r="X25" s="21">
        <v>190569.85175779997</v>
      </c>
      <c r="Y25" s="21">
        <v>154238.43491499999</v>
      </c>
      <c r="Z25" s="21">
        <v>164977.9900014</v>
      </c>
      <c r="AA25" s="21">
        <v>151765.21792479997</v>
      </c>
      <c r="AB25" s="21">
        <v>130059.04338980002</v>
      </c>
      <c r="AC25" s="21">
        <v>137796.08946250001</v>
      </c>
      <c r="AD25" s="21">
        <v>133134.84327729998</v>
      </c>
      <c r="AE25" s="21">
        <v>88336.085201099995</v>
      </c>
      <c r="AF25" s="21">
        <v>116384.2913862</v>
      </c>
      <c r="AG25" s="21">
        <v>110897.6612877</v>
      </c>
      <c r="AH25" s="21">
        <v>106317.19020499998</v>
      </c>
      <c r="AM25" s="12"/>
      <c r="AN25" s="12"/>
      <c r="AO25" s="12"/>
      <c r="AP25" s="12"/>
    </row>
    <row r="26" spans="1:45" ht="9.9499999999999993" customHeight="1" x14ac:dyDescent="0.25">
      <c r="A26" s="36" t="s">
        <v>23</v>
      </c>
      <c r="B26" s="19"/>
      <c r="C26" s="22" t="s">
        <v>24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 t="s">
        <v>25</v>
      </c>
      <c r="U26" s="21" t="s">
        <v>25</v>
      </c>
      <c r="V26" s="21">
        <v>0</v>
      </c>
      <c r="W26" s="21">
        <v>0</v>
      </c>
      <c r="X26" s="21">
        <v>22610.9849249</v>
      </c>
      <c r="Y26" s="21">
        <v>26776.366650299999</v>
      </c>
      <c r="Z26" s="21">
        <v>49525.626284599995</v>
      </c>
      <c r="AA26" s="21">
        <v>55007.189911299996</v>
      </c>
      <c r="AB26" s="21">
        <v>60877.475697900001</v>
      </c>
      <c r="AC26" s="21">
        <v>64709.839454000001</v>
      </c>
      <c r="AD26" s="21">
        <v>64318.5563692</v>
      </c>
      <c r="AE26" s="21">
        <v>42693.9473612</v>
      </c>
      <c r="AF26" s="21">
        <v>57510.286531800004</v>
      </c>
      <c r="AG26" s="21">
        <v>70206.903764300005</v>
      </c>
      <c r="AH26" s="21">
        <v>85153.374282900011</v>
      </c>
      <c r="AM26" s="12"/>
      <c r="AN26" s="12"/>
      <c r="AO26" s="12"/>
      <c r="AP26" s="12"/>
    </row>
    <row r="27" spans="1:45" ht="9.9499999999999993" customHeight="1" x14ac:dyDescent="0.25">
      <c r="A27" s="36" t="s">
        <v>21</v>
      </c>
      <c r="B27" s="19"/>
      <c r="C27" s="22">
        <v>88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7219.7262240999989</v>
      </c>
      <c r="O27" s="21">
        <v>29205.619304600004</v>
      </c>
      <c r="P27" s="21">
        <v>38448.965152499994</v>
      </c>
      <c r="Q27" s="21">
        <v>70726.97034629999</v>
      </c>
      <c r="R27" s="21">
        <v>95352.473592499999</v>
      </c>
      <c r="S27" s="21">
        <v>102298.40893720002</v>
      </c>
      <c r="T27" s="21">
        <v>135672.76222139999</v>
      </c>
      <c r="U27" s="21">
        <v>167131.42282969999</v>
      </c>
      <c r="V27" s="21">
        <v>182113.33683910003</v>
      </c>
      <c r="W27" s="21">
        <v>186009.48686619999</v>
      </c>
      <c r="X27" s="21">
        <v>224488.29372190003</v>
      </c>
      <c r="Y27" s="21">
        <v>237744.74776659999</v>
      </c>
      <c r="Z27" s="21">
        <v>258387.9966901</v>
      </c>
      <c r="AA27" s="21">
        <v>232768.61664430003</v>
      </c>
      <c r="AB27" s="21">
        <v>236835.3730812</v>
      </c>
      <c r="AC27" s="21">
        <v>249058.03136780002</v>
      </c>
      <c r="AD27" s="21">
        <v>210815.73423789997</v>
      </c>
      <c r="AE27" s="21">
        <v>251839.74442519998</v>
      </c>
      <c r="AF27" s="21">
        <v>286579.87911910005</v>
      </c>
      <c r="AG27" s="21">
        <v>307652.68245579995</v>
      </c>
      <c r="AH27" s="21">
        <v>295426.35717979999</v>
      </c>
      <c r="AM27" s="12"/>
      <c r="AN27" s="12"/>
      <c r="AO27" s="12"/>
      <c r="AP27" s="12"/>
    </row>
    <row r="28" spans="1:45" ht="2.1" customHeight="1" x14ac:dyDescent="0.25">
      <c r="A28" s="37"/>
      <c r="B28" s="2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</row>
    <row r="29" spans="1:45" ht="17.25" customHeight="1" x14ac:dyDescent="0.25">
      <c r="A29" s="43" t="s">
        <v>26</v>
      </c>
      <c r="B29" s="43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</row>
    <row r="30" spans="1:45" ht="26.25" customHeight="1" x14ac:dyDescent="0.25">
      <c r="A30" s="43" t="s">
        <v>27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</row>
    <row r="31" spans="1:45" ht="17.25" customHeight="1" x14ac:dyDescent="0.25">
      <c r="A31" s="43" t="s">
        <v>28</v>
      </c>
      <c r="B31" s="43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</row>
    <row r="32" spans="1:45" ht="10.15" customHeight="1" x14ac:dyDescent="0.25">
      <c r="A32" s="38" t="s">
        <v>31</v>
      </c>
      <c r="B32" s="42" t="s">
        <v>47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</row>
    <row r="33" spans="1:36" ht="26.25" customHeight="1" x14ac:dyDescent="0.25">
      <c r="A33" s="38" t="s">
        <v>32</v>
      </c>
      <c r="B33" s="42" t="s">
        <v>48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</row>
    <row r="34" spans="1:36" ht="18" customHeight="1" x14ac:dyDescent="0.25">
      <c r="A34" s="38" t="s">
        <v>36</v>
      </c>
      <c r="B34" s="42" t="s">
        <v>49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</row>
    <row r="35" spans="1:36" ht="18" customHeight="1" x14ac:dyDescent="0.25">
      <c r="A35" s="38" t="s">
        <v>37</v>
      </c>
      <c r="B35" s="42" t="s">
        <v>50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</row>
    <row r="36" spans="1:36" ht="18" customHeight="1" x14ac:dyDescent="0.25">
      <c r="A36" s="38" t="s">
        <v>42</v>
      </c>
      <c r="B36" s="42" t="s">
        <v>51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</row>
    <row r="37" spans="1:36" ht="9" customHeight="1" x14ac:dyDescent="0.25">
      <c r="A37" s="25" t="s">
        <v>29</v>
      </c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40" spans="1:36" s="27" customFormat="1" ht="12.2" customHeight="1" x14ac:dyDescent="0.25">
      <c r="A40" s="32"/>
      <c r="B40" s="32"/>
      <c r="T40" s="28"/>
    </row>
    <row r="41" spans="1:36" x14ac:dyDescent="0.25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</row>
    <row r="42" spans="1:36" x14ac:dyDescent="0.25"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</row>
    <row r="45" spans="1:36" x14ac:dyDescent="0.25">
      <c r="A45" s="29"/>
      <c r="B45" s="29"/>
    </row>
    <row r="46" spans="1:36" x14ac:dyDescent="0.25">
      <c r="A46" s="30"/>
      <c r="B46" s="30"/>
    </row>
  </sheetData>
  <mergeCells count="11">
    <mergeCell ref="A5:B5"/>
    <mergeCell ref="B41:AJ41"/>
    <mergeCell ref="B42:AJ42"/>
    <mergeCell ref="B34:AH34"/>
    <mergeCell ref="B36:AH36"/>
    <mergeCell ref="A29:AH29"/>
    <mergeCell ref="A30:AH30"/>
    <mergeCell ref="A31:AH31"/>
    <mergeCell ref="B32:AH32"/>
    <mergeCell ref="B33:AH33"/>
    <mergeCell ref="B35:AH35"/>
  </mergeCells>
  <printOptions horizontalCentered="1"/>
  <pageMargins left="1.9685039370078741" right="1.9291338582677167" top="3.5433070866141736" bottom="2.480314960629921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1541</vt:lpstr>
      <vt:lpstr>'1541'!Área_de_impresión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</dc:creator>
  <cp:lastModifiedBy>Brian Carlos Castillo</cp:lastModifiedBy>
  <cp:lastPrinted>2025-07-17T14:45:34Z</cp:lastPrinted>
  <dcterms:created xsi:type="dcterms:W3CDTF">2020-08-06T18:37:01Z</dcterms:created>
  <dcterms:modified xsi:type="dcterms:W3CDTF">2025-07-17T14:45:36Z</dcterms:modified>
</cp:coreProperties>
</file>