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veliz\C.E.2025_cuadros-recopilados\Cap-15_MINERÍA E HIDROCARBUROS\"/>
    </mc:Choice>
  </mc:AlternateContent>
  <bookViews>
    <workbookView xWindow="-120" yWindow="-120" windowWidth="29040" windowHeight="15720" tabRatio="612"/>
  </bookViews>
  <sheets>
    <sheet name="1501" sheetId="7393" r:id="rId1"/>
  </sheets>
  <definedNames>
    <definedName name="_Key1" hidden="1">#REF!</definedName>
    <definedName name="_Key2" hidden="1">#REF!</definedName>
    <definedName name="_Order1" hidden="1">0</definedName>
    <definedName name="_Order2" hidden="1">0</definedName>
    <definedName name="_Regression_Int" localSheetId="0" hidden="1">1</definedName>
    <definedName name="_Sort" hidden="1">#REF!</definedName>
    <definedName name="_xlnm.Print_Area" localSheetId="0">'1501'!$A$1:$N$58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7393" l="1"/>
  <c r="O85" i="7393"/>
  <c r="O84" i="7393"/>
  <c r="O77" i="7393"/>
  <c r="O78" i="7393"/>
  <c r="O79" i="7393"/>
  <c r="O80" i="7393"/>
  <c r="O81" i="7393" s="1"/>
  <c r="O82" i="7393" s="1"/>
  <c r="O83" i="7393" s="1"/>
  <c r="N31" i="7393"/>
  <c r="M31" i="7393"/>
  <c r="L31" i="7393"/>
  <c r="K31" i="7393"/>
  <c r="J31" i="7393"/>
  <c r="I31" i="7393"/>
  <c r="H31" i="7393"/>
  <c r="G31" i="7393"/>
  <c r="F31" i="7393"/>
  <c r="E31" i="7393"/>
  <c r="D31" i="7393"/>
  <c r="C31" i="7393"/>
  <c r="N30" i="7393"/>
  <c r="M30" i="7393"/>
  <c r="L30" i="7393"/>
  <c r="K30" i="7393"/>
  <c r="J30" i="7393"/>
  <c r="I30" i="7393"/>
  <c r="H30" i="7393"/>
  <c r="G30" i="7393"/>
  <c r="F30" i="7393"/>
  <c r="E30" i="7393"/>
  <c r="D30" i="7393"/>
  <c r="C30" i="7393"/>
  <c r="B30" i="7393"/>
  <c r="N26" i="7393"/>
  <c r="M26" i="7393"/>
  <c r="L26" i="7393"/>
  <c r="K26" i="7393"/>
  <c r="J26" i="7393"/>
  <c r="I26" i="7393"/>
  <c r="H26" i="7393"/>
  <c r="G26" i="7393"/>
  <c r="F26" i="7393"/>
  <c r="E26" i="7393"/>
  <c r="D26" i="7393"/>
  <c r="C26" i="7393"/>
  <c r="B26" i="7393"/>
  <c r="N25" i="7393"/>
  <c r="M25" i="7393"/>
  <c r="L25" i="7393"/>
  <c r="K25" i="7393"/>
  <c r="J25" i="7393"/>
  <c r="I25" i="7393"/>
  <c r="H25" i="7393"/>
  <c r="G25" i="7393"/>
  <c r="F25" i="7393"/>
  <c r="E25" i="7393"/>
  <c r="D25" i="7393"/>
  <c r="C25" i="7393"/>
  <c r="B25" i="7393"/>
  <c r="N24" i="7393"/>
  <c r="M24" i="7393"/>
  <c r="L24" i="7393"/>
  <c r="K24" i="7393"/>
  <c r="J24" i="7393"/>
  <c r="I24" i="7393"/>
  <c r="H24" i="7393"/>
  <c r="G24" i="7393"/>
  <c r="F24" i="7393"/>
  <c r="E24" i="7393"/>
  <c r="D24" i="7393"/>
  <c r="C24" i="7393"/>
  <c r="B24" i="7393"/>
  <c r="N23" i="7393"/>
  <c r="M23" i="7393"/>
  <c r="L23" i="7393"/>
  <c r="K23" i="7393"/>
  <c r="J23" i="7393"/>
  <c r="I23" i="7393"/>
  <c r="H23" i="7393"/>
  <c r="G23" i="7393"/>
  <c r="F23" i="7393"/>
  <c r="E23" i="7393"/>
  <c r="D23" i="7393"/>
  <c r="C23" i="7393"/>
  <c r="B23" i="7393"/>
  <c r="N22" i="7393"/>
  <c r="M22" i="7393"/>
  <c r="L22" i="7393"/>
  <c r="K22" i="7393"/>
  <c r="J22" i="7393"/>
  <c r="I22" i="7393"/>
  <c r="H22" i="7393"/>
  <c r="G22" i="7393"/>
  <c r="F22" i="7393"/>
  <c r="E22" i="7393"/>
  <c r="D22" i="7393"/>
  <c r="C22" i="7393"/>
  <c r="B22" i="7393"/>
  <c r="N21" i="7393"/>
  <c r="M21" i="7393"/>
  <c r="L21" i="7393"/>
  <c r="K21" i="7393"/>
  <c r="J21" i="7393"/>
  <c r="I21" i="7393"/>
  <c r="H21" i="7393"/>
  <c r="G21" i="7393"/>
  <c r="F21" i="7393"/>
  <c r="E21" i="7393"/>
  <c r="D21" i="7393"/>
  <c r="C21" i="7393"/>
  <c r="B21" i="7393"/>
  <c r="N20" i="7393"/>
  <c r="M20" i="7393"/>
  <c r="L20" i="7393"/>
  <c r="K20" i="7393"/>
  <c r="J20" i="7393"/>
  <c r="I20" i="7393"/>
  <c r="H20" i="7393"/>
  <c r="G20" i="7393"/>
  <c r="F20" i="7393"/>
  <c r="E20" i="7393"/>
  <c r="D20" i="7393"/>
  <c r="C20" i="7393"/>
  <c r="B20" i="7393"/>
  <c r="N19" i="7393"/>
  <c r="M19" i="7393"/>
  <c r="L19" i="7393"/>
  <c r="K19" i="7393"/>
  <c r="J19" i="7393"/>
  <c r="I19" i="7393"/>
  <c r="H19" i="7393"/>
  <c r="G19" i="7393"/>
  <c r="F19" i="7393"/>
  <c r="E19" i="7393"/>
  <c r="D19" i="7393"/>
  <c r="C19" i="7393"/>
  <c r="B19" i="7393"/>
  <c r="N18" i="7393"/>
  <c r="M18" i="7393"/>
  <c r="L18" i="7393"/>
  <c r="K18" i="7393"/>
  <c r="J18" i="7393"/>
  <c r="I18" i="7393"/>
  <c r="H18" i="7393"/>
  <c r="G18" i="7393"/>
  <c r="F18" i="7393"/>
  <c r="E18" i="7393"/>
  <c r="D18" i="7393"/>
  <c r="C18" i="7393"/>
  <c r="B18" i="7393"/>
  <c r="N12" i="7393" l="1"/>
  <c r="M12" i="7393"/>
  <c r="M28" i="7393"/>
  <c r="M29" i="7393" s="1"/>
  <c r="M16" i="7393"/>
  <c r="M17" i="7393" s="1"/>
  <c r="M10" i="7393"/>
  <c r="K12" i="7393"/>
  <c r="L12" i="7393"/>
  <c r="N10" i="7393"/>
  <c r="L10" i="7393"/>
  <c r="B16" i="7393" l="1"/>
  <c r="N16" i="7393"/>
  <c r="L16" i="7393"/>
  <c r="K16" i="7393"/>
  <c r="J16" i="7393"/>
  <c r="I16" i="7393"/>
  <c r="H16" i="7393"/>
  <c r="G16" i="7393"/>
  <c r="F16" i="7393"/>
  <c r="E16" i="7393"/>
  <c r="D16" i="7393"/>
  <c r="C16" i="7393"/>
  <c r="L28" i="7393" l="1"/>
  <c r="L29" i="7393" s="1"/>
  <c r="L17" i="7393"/>
  <c r="K10" i="7393" l="1"/>
  <c r="N28" i="7393" l="1"/>
  <c r="N29" i="7393" s="1"/>
  <c r="K28" i="7393"/>
  <c r="K29" i="7393" s="1"/>
  <c r="N17" i="7393"/>
  <c r="K17" i="7393"/>
  <c r="J10" i="7393"/>
  <c r="I10" i="7393"/>
  <c r="J12" i="7393"/>
  <c r="I12" i="7393"/>
  <c r="B28" i="7393" l="1"/>
  <c r="B29" i="7393" s="1"/>
  <c r="B31" i="7393"/>
  <c r="J28" i="7393" l="1"/>
  <c r="J29" i="7393" s="1"/>
  <c r="J17" i="7393"/>
  <c r="H12" i="7393" l="1"/>
  <c r="G12" i="7393"/>
  <c r="H10" i="7393"/>
  <c r="I28" i="7393" l="1"/>
  <c r="I29" i="7393" s="1"/>
  <c r="I17" i="7393"/>
  <c r="F12" i="7393" l="1"/>
  <c r="E12" i="7393"/>
  <c r="D12" i="7393"/>
  <c r="C12" i="7393"/>
  <c r="H28" i="7393" l="1"/>
  <c r="H29" i="7393" s="1"/>
  <c r="H17" i="7393" l="1"/>
  <c r="G28" i="7393" l="1"/>
  <c r="G29" i="7393" s="1"/>
  <c r="G17" i="7393"/>
  <c r="G10" i="7393"/>
  <c r="F10" i="7393" l="1"/>
  <c r="E10" i="7393"/>
  <c r="D10" i="7393"/>
  <c r="F28" i="7393" l="1"/>
  <c r="F29" i="7393" s="1"/>
  <c r="F17" i="7393"/>
  <c r="C28" i="7393" l="1"/>
  <c r="D28" i="7393"/>
  <c r="E28" i="7393"/>
  <c r="C10" i="7393" l="1"/>
  <c r="E17" i="7393"/>
  <c r="D17" i="7393"/>
  <c r="C17" i="7393"/>
  <c r="B17" i="7393"/>
  <c r="B10" i="7393" l="1"/>
  <c r="D29" i="7393" l="1"/>
  <c r="E29" i="7393" l="1"/>
  <c r="C29" i="7393"/>
</calcChain>
</file>

<file path=xl/sharedStrings.xml><?xml version="1.0" encoding="utf-8"?>
<sst xmlns="http://schemas.openxmlformats.org/spreadsheetml/2006/main" count="58" uniqueCount="40">
  <si>
    <t>Exportación total</t>
  </si>
  <si>
    <t>Indicador</t>
  </si>
  <si>
    <t>valores</t>
  </si>
  <si>
    <t xml:space="preserve"> </t>
  </si>
  <si>
    <t xml:space="preserve">    Petróleo y Derivados</t>
  </si>
  <si>
    <t xml:space="preserve">   Gas natural </t>
  </si>
  <si>
    <t>Exportación de petróleo y gas natural</t>
  </si>
  <si>
    <t>Cobre</t>
  </si>
  <si>
    <t>Oro</t>
  </si>
  <si>
    <t>Plomo</t>
  </si>
  <si>
    <t>Zinc</t>
  </si>
  <si>
    <t>Hierro</t>
  </si>
  <si>
    <t>Estaño</t>
  </si>
  <si>
    <t>Plata</t>
  </si>
  <si>
    <t>Otros</t>
  </si>
  <si>
    <t>VAB Extracción de petróleo, gas, minerales y servicios conexos</t>
  </si>
  <si>
    <t>VALOR AGREGADO BRUTO DE EXTRACCIÓN DE PETRÓLEO, GAS, MINERALES</t>
  </si>
  <si>
    <t>Participación % en PBI global</t>
  </si>
  <si>
    <t>Variación % anual</t>
  </si>
  <si>
    <t>Exportación de productos mineros</t>
  </si>
  <si>
    <t>Millones de US$</t>
  </si>
  <si>
    <t>Participación % en exportación total</t>
  </si>
  <si>
    <t>(Variación porcentual anual)</t>
  </si>
  <si>
    <t>PBI global (Millones S/)</t>
  </si>
  <si>
    <t>PBI global (Millones S/ de 2007)</t>
  </si>
  <si>
    <t>Millones S/</t>
  </si>
  <si>
    <t>Millones S/ de 2007</t>
  </si>
  <si>
    <t xml:space="preserve">    Fuente: Instituto Nacional de Estadística e Informática.</t>
  </si>
  <si>
    <t>15.1  PRINCIPALES INDICADORES DEL SECTOR MINERÍA E HIDROCARBUROS,</t>
  </si>
  <si>
    <t xml:space="preserve">              Instituto Nacional de Estadística e Informática.</t>
  </si>
  <si>
    <t>Molib-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</si>
  <si>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Las diferencias en los totales y subtotales se deben al redondeo de cifras.</t>
    </r>
  </si>
  <si>
    <t>Petróleo y derivados</t>
  </si>
  <si>
    <t>Gas natural</t>
  </si>
  <si>
    <t>Fuente: Ministerio de Energía y Minas, Banco Central de Reserva del Perú,</t>
  </si>
  <si>
    <t>son estimados.</t>
  </si>
  <si>
    <t>2024 P/</t>
  </si>
  <si>
    <t>La información de PBI y de Valor Agregado del sector de los años 2021 y 2022 son preliminares y los de 2023 y 2024</t>
  </si>
  <si>
    <t xml:space="preserve"> 2020-2024</t>
  </si>
  <si>
    <t xml:space="preserve"> Y SERVICIOS CONEXOS,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</si>
</sst>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0.0"/>
    <numFmt numFmtId="166" formatCode="#\ ##0"/>
    <numFmt numFmtId="167" formatCode=".\ #;000000000000000000000000000000000000000000000000000"/>
    <numFmt numFmtId="168" formatCode="#\ ###\ ##0"/>
  </numFmts>
  <fonts count="15" x14ac:knownFonts="1">
    <font>
      <sz val="10"/>
      <name val="Arial"/>
    </font>
    <font>
      <sz val="7"/>
      <name val="Times New Roman"/>
      <family val="1"/>
    </font>
    <font>
      <sz val="7"/>
      <name val="Arial Narrow"/>
      <family val="2"/>
    </font>
    <font>
      <b/>
      <i/>
      <sz val="7"/>
      <name val="Arial Narrow"/>
      <family val="2"/>
    </font>
    <font>
      <b/>
      <sz val="9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  <font>
      <b/>
      <sz val="7.5"/>
      <name val="Arial Narrow"/>
      <family val="2"/>
    </font>
    <font>
      <sz val="7"/>
      <color theme="0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6.5"/>
      <color theme="0" tint="-0.34998626667073579"/>
      <name val="Arial Narrow"/>
      <family val="2"/>
    </font>
    <font>
      <sz val="7"/>
      <color theme="0" tint="-0.3499862666707357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2">
    <xf numFmtId="0" fontId="0" fillId="0" borderId="0" xfId="0"/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65" fontId="2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2"/>
    </xf>
    <xf numFmtId="0" fontId="7" fillId="0" borderId="0" xfId="1" applyFont="1" applyAlignment="1">
      <alignment horizontal="right" vertical="center"/>
    </xf>
    <xf numFmtId="0" fontId="3" fillId="0" borderId="2" xfId="1" applyFont="1" applyBorder="1" applyAlignment="1">
      <alignment horizontal="left" vertical="center"/>
    </xf>
    <xf numFmtId="3" fontId="5" fillId="0" borderId="2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0" fillId="0" borderId="4" xfId="1" quotePrefix="1" applyFont="1" applyBorder="1" applyAlignment="1">
      <alignment horizontal="left" vertical="center"/>
    </xf>
    <xf numFmtId="166" fontId="10" fillId="0" borderId="0" xfId="1" applyNumberFormat="1" applyFont="1" applyAlignment="1">
      <alignment horizontal="right" vertical="center"/>
    </xf>
    <xf numFmtId="0" fontId="11" fillId="0" borderId="4" xfId="1" quotePrefix="1" applyFont="1" applyBorder="1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10" fillId="0" borderId="4" xfId="1" applyFont="1" applyBorder="1" applyAlignment="1">
      <alignment horizontal="left" vertical="center"/>
    </xf>
    <xf numFmtId="165" fontId="10" fillId="0" borderId="0" xfId="1" applyNumberFormat="1" applyFont="1" applyAlignment="1">
      <alignment horizontal="right" vertical="center"/>
    </xf>
    <xf numFmtId="0" fontId="11" fillId="0" borderId="4" xfId="1" applyFont="1" applyBorder="1" applyAlignment="1">
      <alignment horizontal="left" vertical="center"/>
    </xf>
    <xf numFmtId="167" fontId="10" fillId="0" borderId="0" xfId="1" applyNumberFormat="1" applyFont="1" applyAlignment="1">
      <alignment horizontal="right" vertical="center"/>
    </xf>
    <xf numFmtId="0" fontId="10" fillId="0" borderId="4" xfId="1" applyFont="1" applyBorder="1" applyAlignment="1">
      <alignment horizontal="left" vertical="center" indent="1"/>
    </xf>
    <xf numFmtId="0" fontId="10" fillId="0" borderId="4" xfId="1" quotePrefix="1" applyFont="1" applyBorder="1" applyAlignment="1">
      <alignment horizontal="left" vertical="center" indent="1"/>
    </xf>
    <xf numFmtId="0" fontId="10" fillId="0" borderId="0" xfId="1" applyFont="1" applyAlignment="1">
      <alignment horizontal="centerContinuous" vertical="center"/>
    </xf>
    <xf numFmtId="167" fontId="2" fillId="0" borderId="0" xfId="1" applyNumberFormat="1" applyFont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/>
    </xf>
    <xf numFmtId="166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168" fontId="10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1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0" fontId="13" fillId="0" borderId="0" xfId="1" quotePrefix="1" applyFont="1" applyAlignment="1">
      <alignment horizontal="left" vertical="center" indent="1"/>
    </xf>
    <xf numFmtId="0" fontId="14" fillId="2" borderId="0" xfId="1" quotePrefix="1" applyFont="1" applyFill="1" applyAlignment="1">
      <alignment horizontal="left" vertical="center"/>
    </xf>
    <xf numFmtId="164" fontId="14" fillId="2" borderId="0" xfId="1" applyNumberFormat="1" applyFont="1" applyFill="1" applyAlignment="1">
      <alignment horizontal="right" vertical="center"/>
    </xf>
    <xf numFmtId="0" fontId="14" fillId="0" borderId="0" xfId="1" applyFont="1" applyAlignment="1">
      <alignment horizontal="left" vertical="center"/>
    </xf>
    <xf numFmtId="165" fontId="14" fillId="0" borderId="0" xfId="1" applyNumberFormat="1" applyFont="1" applyAlignment="1">
      <alignment horizontal="right" vertical="center"/>
    </xf>
  </cellXfs>
  <cellStyles count="3">
    <cellStyle name="Diseño" xfId="2"/>
    <cellStyle name="Normal" xfId="0" builtinId="0"/>
    <cellStyle name="Normal_IEC1200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285714285714285E-2"/>
          <c:y val="3.1645569620253167E-2"/>
          <c:w val="0.97428571428571431"/>
          <c:h val="0.7990945426977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'1501'!$P$75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4.7614518617816829E-4"/>
                  <c:y val="2.6579864876676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C6-4E18-BE48-C48DD5C59A1D}"/>
                </c:ext>
              </c:extLst>
            </c:dLbl>
            <c:dLbl>
              <c:idx val="1"/>
              <c:layout>
                <c:manualLayout>
                  <c:x val="-3.3333163317198801E-3"/>
                  <c:y val="2.43247880402585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C6-4E18-BE48-C48DD5C59A1D}"/>
                </c:ext>
              </c:extLst>
            </c:dLbl>
            <c:dLbl>
              <c:idx val="2"/>
              <c:layout>
                <c:manualLayout>
                  <c:x val="-9.5170348163955794E-5"/>
                  <c:y val="1.46205404148468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C6-4E18-BE48-C48DD5C59A1D}"/>
                </c:ext>
              </c:extLst>
            </c:dLbl>
            <c:dLbl>
              <c:idx val="3"/>
              <c:layout>
                <c:manualLayout>
                  <c:x val="-4.760404949381174E-4"/>
                  <c:y val="1.64370909332536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C6-4E18-BE48-C48DD5C59A1D}"/>
                </c:ext>
              </c:extLst>
            </c:dLbl>
            <c:dLbl>
              <c:idx val="4"/>
              <c:layout>
                <c:manualLayout>
                  <c:x val="-4.7604049493811008E-4"/>
                  <c:y val="1.8691650885411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C6-4E18-BE48-C48DD5C59A1D}"/>
                </c:ext>
              </c:extLst>
            </c:dLbl>
            <c:dLbl>
              <c:idx val="5"/>
              <c:layout>
                <c:manualLayout>
                  <c:x val="-4.7614518617816829E-4"/>
                  <c:y val="2.2826583102138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C6-4E18-BE48-C48DD5C59A1D}"/>
                </c:ext>
              </c:extLst>
            </c:dLbl>
            <c:dLbl>
              <c:idx val="6"/>
              <c:layout>
                <c:manualLayout>
                  <c:x val="-4.7614518617809847E-4"/>
                  <c:y val="1.68609563519940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6C6-4E18-BE48-C48DD5C59A1D}"/>
                </c:ext>
              </c:extLst>
            </c:dLbl>
            <c:dLbl>
              <c:idx val="7"/>
              <c:layout>
                <c:manualLayout>
                  <c:x val="-4.7614518617816829E-4"/>
                  <c:y val="2.15795897093909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C6-4E18-BE48-C48DD5C59A1D}"/>
                </c:ext>
              </c:extLst>
            </c:dLbl>
            <c:dLbl>
              <c:idx val="8"/>
              <c:layout>
                <c:manualLayout>
                  <c:x val="-3.3336658888113557E-3"/>
                  <c:y val="1.9926099447199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6C6-4E18-BE48-C48DD5C59A1D}"/>
                </c:ext>
              </c:extLst>
            </c:dLbl>
            <c:dLbl>
              <c:idx val="9"/>
              <c:layout>
                <c:manualLayout>
                  <c:x val="2.3811023622046512E-3"/>
                  <c:y val="1.1379780059138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C6-4E18-BE48-C48DD5C59A1D}"/>
                </c:ext>
              </c:extLst>
            </c:dLbl>
            <c:dLbl>
              <c:idx val="10"/>
              <c:layout>
                <c:manualLayout>
                  <c:x val="0"/>
                  <c:y val="1.6445291887744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6C6-4E18-BE48-C48DD5C59A1D}"/>
                </c:ext>
              </c:extLst>
            </c:dLbl>
            <c:dLbl>
              <c:idx val="11"/>
              <c:layout>
                <c:manualLayout>
                  <c:x val="0"/>
                  <c:y val="1.6445291887744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C6-4E18-BE48-C48DD5C59A1D}"/>
                </c:ext>
              </c:extLst>
            </c:dLbl>
            <c:dLbl>
              <c:idx val="12"/>
              <c:layout>
                <c:manualLayout>
                  <c:x val="0"/>
                  <c:y val="1.722310635675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C6-4E18-BE48-C48DD5C59A1D}"/>
                </c:ext>
              </c:extLst>
            </c:dLbl>
            <c:dLbl>
              <c:idx val="13"/>
              <c:layout>
                <c:manualLayout>
                  <c:x val="0"/>
                  <c:y val="1.5067218182217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C6-4E18-BE48-C48DD5C59A1D}"/>
                </c:ext>
              </c:extLst>
            </c:dLbl>
            <c:dLbl>
              <c:idx val="14"/>
              <c:layout>
                <c:manualLayout>
                  <c:x val="-1.2590098533964032E-16"/>
                  <c:y val="2.260082727332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C6-4E18-BE48-C48DD5C59A1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 Narrow" pitchFamily="34" charset="0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'1501'!$O$76:$O$86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'1501'!$P$76:$P$86</c:f>
              <c:numCache>
                <c:formatCode>0.0</c:formatCode>
                <c:ptCount val="11"/>
                <c:pt idx="0">
                  <c:v>-1.5652622274602237</c:v>
                </c:pt>
                <c:pt idx="1">
                  <c:v>8.4072286451902585</c:v>
                </c:pt>
                <c:pt idx="2">
                  <c:v>12.333471388141092</c:v>
                </c:pt>
                <c:pt idx="3">
                  <c:v>3.6008910054535761</c:v>
                </c:pt>
                <c:pt idx="4">
                  <c:v>-1.4976497279022567</c:v>
                </c:pt>
                <c:pt idx="5">
                  <c:v>-0.23634256123078501</c:v>
                </c:pt>
                <c:pt idx="6">
                  <c:v>-13.633208594881694</c:v>
                </c:pt>
                <c:pt idx="7">
                  <c:v>8.7041598965704026</c:v>
                </c:pt>
                <c:pt idx="8">
                  <c:v>0.41466433083141396</c:v>
                </c:pt>
                <c:pt idx="9">
                  <c:v>8.0157497959249042</c:v>
                </c:pt>
                <c:pt idx="10">
                  <c:v>2.0448988664147691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6C6-4E18-BE48-C48DD5C59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axId val="140801024"/>
        <c:axId val="204055680"/>
      </c:barChart>
      <c:catAx>
        <c:axId val="1408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 pitchFamily="34" charset="0"/>
                <a:ea typeface="Arial"/>
                <a:cs typeface="Arial"/>
              </a:defRPr>
            </a:pPr>
            <a:endParaRPr lang="es-PE"/>
          </a:p>
        </c:txPr>
        <c:crossAx val="20405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055680"/>
        <c:scaling>
          <c:orientation val="minMax"/>
          <c:max val="15"/>
          <c:min val="-16"/>
        </c:scaling>
        <c:delete val="1"/>
        <c:axPos val="l"/>
        <c:numFmt formatCode="0.0" sourceLinked="1"/>
        <c:majorTickMark val="out"/>
        <c:minorTickMark val="none"/>
        <c:tickLblPos val="nextTo"/>
        <c:crossAx val="14080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chemeClr val="tx1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55418</xdr:colOff>
      <xdr:row>41</xdr:row>
      <xdr:rowOff>21715</xdr:rowOff>
    </xdr:from>
    <xdr:to>
      <xdr:col>13</xdr:col>
      <xdr:colOff>429491</xdr:colOff>
      <xdr:row>57</xdr:row>
      <xdr:rowOff>14255</xdr:rowOff>
    </xdr:to>
    <xdr:graphicFrame macro="">
      <xdr:nvGraphicFramePr>
        <xdr:cNvPr id="33808" name="Gráfico 4">
          <a:extLst>
            <a:ext uri="{FF2B5EF4-FFF2-40B4-BE49-F238E27FC236}">
              <a16:creationId xmlns:a16="http://schemas.microsoft.com/office/drawing/2014/main" id="{00000000-0008-0000-0000-000010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J6" transitionEvaluation="1" codeName="Hoja1"/>
  <dimension ref="A1:Y101"/>
  <sheetViews>
    <sheetView showGridLines="0" showZeros="0" tabSelected="1" view="pageBreakPreview" zoomScale="148" zoomScaleNormal="130" zoomScaleSheetLayoutView="148" workbookViewId="0">
      <pane xSplit="1" ySplit="5" topLeftCell="J6" activePane="bottomRight" state="frozen"/>
      <selection pane="topRight" activeCell="N1" sqref="N1"/>
      <selection pane="bottomLeft" activeCell="A6" sqref="A6"/>
      <selection pane="bottomRight" activeCell="S72" sqref="S72"/>
    </sheetView>
  </sheetViews>
  <sheetFormatPr baseColWidth="10" defaultColWidth="7.140625" defaultRowHeight="9" x14ac:dyDescent="0.2"/>
  <cols>
    <col min="1" max="1" width="23.7109375" style="5" customWidth="1"/>
    <col min="2" max="9" width="6.42578125" style="1" hidden="1" customWidth="1"/>
    <col min="10" max="14" width="6.42578125" style="1" customWidth="1"/>
    <col min="15" max="16384" width="7.140625" style="1"/>
  </cols>
  <sheetData>
    <row r="1" spans="1:19" ht="12.2" customHeight="1" x14ac:dyDescent="0.2">
      <c r="A1" s="2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9" ht="12.2" customHeight="1" x14ac:dyDescent="0.2">
      <c r="A2" s="6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9" ht="3.2" customHeight="1" x14ac:dyDescent="0.2">
      <c r="A3" s="8"/>
    </row>
    <row r="4" spans="1:19" ht="14.25" customHeight="1" x14ac:dyDescent="0.2">
      <c r="A4" s="29" t="s">
        <v>1</v>
      </c>
      <c r="B4" s="28">
        <v>2012</v>
      </c>
      <c r="C4" s="28">
        <v>2013</v>
      </c>
      <c r="D4" s="28">
        <v>2014</v>
      </c>
      <c r="E4" s="28">
        <v>2015</v>
      </c>
      <c r="F4" s="28">
        <v>2016</v>
      </c>
      <c r="G4" s="28">
        <v>2017</v>
      </c>
      <c r="H4" s="28">
        <v>2018</v>
      </c>
      <c r="I4" s="28">
        <v>2019</v>
      </c>
      <c r="J4" s="28">
        <v>2020</v>
      </c>
      <c r="K4" s="28">
        <v>2021</v>
      </c>
      <c r="L4" s="28">
        <v>2022</v>
      </c>
      <c r="M4" s="28">
        <v>2023</v>
      </c>
      <c r="N4" s="28" t="s">
        <v>36</v>
      </c>
    </row>
    <row r="5" spans="1:19" ht="3.2" customHeight="1" x14ac:dyDescent="0.2">
      <c r="A5" s="10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9" ht="11.1" customHeight="1" x14ac:dyDescent="0.2">
      <c r="A6" s="16" t="s">
        <v>23</v>
      </c>
      <c r="B6" s="17">
        <v>508131</v>
      </c>
      <c r="C6" s="17">
        <v>543556</v>
      </c>
      <c r="D6" s="17">
        <v>570041</v>
      </c>
      <c r="E6" s="17">
        <v>604416</v>
      </c>
      <c r="F6" s="17">
        <v>647668</v>
      </c>
      <c r="G6" s="17">
        <v>687989</v>
      </c>
      <c r="H6" s="17">
        <v>731588</v>
      </c>
      <c r="I6" s="17">
        <v>761984</v>
      </c>
      <c r="J6" s="17">
        <v>703915</v>
      </c>
      <c r="K6" s="17">
        <v>878281</v>
      </c>
      <c r="L6" s="17">
        <v>943706</v>
      </c>
      <c r="M6" s="32">
        <v>999447</v>
      </c>
      <c r="N6" s="32">
        <v>1085708</v>
      </c>
    </row>
    <row r="7" spans="1:19" ht="11.1" customHeight="1" x14ac:dyDescent="0.2">
      <c r="A7" s="16" t="s">
        <v>24</v>
      </c>
      <c r="B7" s="17">
        <v>431199</v>
      </c>
      <c r="C7" s="17">
        <v>456435</v>
      </c>
      <c r="D7" s="17">
        <v>467308</v>
      </c>
      <c r="E7" s="17">
        <v>482506</v>
      </c>
      <c r="F7" s="17">
        <v>501581</v>
      </c>
      <c r="G7" s="17">
        <v>514215</v>
      </c>
      <c r="H7" s="17">
        <v>534626</v>
      </c>
      <c r="I7" s="17">
        <v>546605</v>
      </c>
      <c r="J7" s="17">
        <v>486843</v>
      </c>
      <c r="K7" s="17">
        <v>551898</v>
      </c>
      <c r="L7" s="17">
        <v>567401</v>
      </c>
      <c r="M7" s="17">
        <v>565113</v>
      </c>
      <c r="N7" s="17">
        <v>583784</v>
      </c>
    </row>
    <row r="8" spans="1:19" ht="22.7" customHeight="1" x14ac:dyDescent="0.2">
      <c r="A8" s="18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9" ht="10.5" customHeight="1" x14ac:dyDescent="0.2">
      <c r="A9" s="16" t="s">
        <v>25</v>
      </c>
      <c r="B9" s="17">
        <v>61782</v>
      </c>
      <c r="C9" s="17">
        <v>56620</v>
      </c>
      <c r="D9" s="17">
        <v>49761</v>
      </c>
      <c r="E9" s="17">
        <v>45244</v>
      </c>
      <c r="F9" s="17">
        <v>53112</v>
      </c>
      <c r="G9" s="17">
        <v>64714</v>
      </c>
      <c r="H9" s="17">
        <v>67705</v>
      </c>
      <c r="I9" s="17">
        <v>63036</v>
      </c>
      <c r="J9" s="17">
        <v>59839</v>
      </c>
      <c r="K9" s="17">
        <v>120605</v>
      </c>
      <c r="L9" s="17">
        <v>117801</v>
      </c>
      <c r="M9" s="17">
        <v>115087</v>
      </c>
      <c r="N9" s="17">
        <v>132895</v>
      </c>
    </row>
    <row r="10" spans="1:19" ht="10.5" customHeight="1" x14ac:dyDescent="0.2">
      <c r="A10" s="20" t="s">
        <v>17</v>
      </c>
      <c r="B10" s="21">
        <f t="shared" ref="B10:F10" si="0">+B9/B6*100</f>
        <v>12.158675617114485</v>
      </c>
      <c r="C10" s="21">
        <f t="shared" si="0"/>
        <v>10.41659001096483</v>
      </c>
      <c r="D10" s="21">
        <f t="shared" si="0"/>
        <v>8.7293720977964746</v>
      </c>
      <c r="E10" s="21">
        <f t="shared" si="0"/>
        <v>7.485572850487082</v>
      </c>
      <c r="F10" s="21">
        <f t="shared" si="0"/>
        <v>8.2004977859026535</v>
      </c>
      <c r="G10" s="21">
        <f t="shared" ref="G10" si="1">+G9/G6*100</f>
        <v>9.4062550418684019</v>
      </c>
      <c r="H10" s="21">
        <f>+H9/H6*100</f>
        <v>9.2545257713357802</v>
      </c>
      <c r="I10" s="21">
        <f t="shared" ref="I10:N10" si="2">+I9/I6*100</f>
        <v>8.2726146480765994</v>
      </c>
      <c r="J10" s="21">
        <f t="shared" si="2"/>
        <v>8.5008843397285183</v>
      </c>
      <c r="K10" s="21">
        <f t="shared" si="2"/>
        <v>13.731937728358009</v>
      </c>
      <c r="L10" s="21">
        <f t="shared" si="2"/>
        <v>12.482807145445722</v>
      </c>
      <c r="M10" s="21">
        <f t="shared" ref="M10" si="3">+M9/M6*100</f>
        <v>11.515067832511379</v>
      </c>
      <c r="N10" s="21">
        <f t="shared" si="2"/>
        <v>12.240399812841021</v>
      </c>
    </row>
    <row r="11" spans="1:19" ht="10.5" customHeight="1" x14ac:dyDescent="0.2">
      <c r="A11" s="16" t="s">
        <v>26</v>
      </c>
      <c r="B11" s="17">
        <v>51662</v>
      </c>
      <c r="C11" s="17">
        <v>54304</v>
      </c>
      <c r="D11" s="17">
        <v>53454</v>
      </c>
      <c r="E11" s="17">
        <v>57948</v>
      </c>
      <c r="F11" s="17">
        <v>65095</v>
      </c>
      <c r="G11" s="17">
        <v>67439</v>
      </c>
      <c r="H11" s="17">
        <v>66429</v>
      </c>
      <c r="I11" s="17">
        <v>66272</v>
      </c>
      <c r="J11" s="17">
        <v>57237</v>
      </c>
      <c r="K11" s="17">
        <v>62219</v>
      </c>
      <c r="L11" s="17">
        <v>62477</v>
      </c>
      <c r="M11" s="17">
        <v>67485</v>
      </c>
      <c r="N11" s="17">
        <v>68865</v>
      </c>
    </row>
    <row r="12" spans="1:19" ht="10.5" customHeight="1" x14ac:dyDescent="0.2">
      <c r="A12" s="20" t="s">
        <v>18</v>
      </c>
      <c r="B12" s="21">
        <v>1.797044334975368</v>
      </c>
      <c r="C12" s="21">
        <f t="shared" ref="C12" si="4">+C11/B11*100-100</f>
        <v>5.1140102977043114</v>
      </c>
      <c r="D12" s="21">
        <f t="shared" ref="D12" si="5">+D11/C11*100-100</f>
        <v>-1.5652622274602237</v>
      </c>
      <c r="E12" s="21">
        <f t="shared" ref="E12" si="6">+E11/D11*100-100</f>
        <v>8.4072286451902585</v>
      </c>
      <c r="F12" s="21">
        <f t="shared" ref="F12" si="7">+F11/E11*100-100</f>
        <v>12.333471388141092</v>
      </c>
      <c r="G12" s="21">
        <f>+G11/F11*100-100</f>
        <v>3.6008910054535761</v>
      </c>
      <c r="H12" s="21">
        <f t="shared" ref="H12" si="8">+H11/G11*100-100</f>
        <v>-1.4976497279022567</v>
      </c>
      <c r="I12" s="21">
        <f t="shared" ref="I12" si="9">+I11/H11*100-100</f>
        <v>-0.23634256123078501</v>
      </c>
      <c r="J12" s="21">
        <f t="shared" ref="J12" si="10">+J11/I11*100-100</f>
        <v>-13.633208594881694</v>
      </c>
      <c r="K12" s="21">
        <f>+K11/J11*100-100</f>
        <v>8.7041598965704026</v>
      </c>
      <c r="L12" s="21">
        <f t="shared" ref="L12" si="11">+L11/K11*100-100</f>
        <v>0.41466433083141396</v>
      </c>
      <c r="M12" s="21">
        <f t="shared" ref="M12" si="12">+M11/L11*100-100</f>
        <v>8.0157497959249042</v>
      </c>
      <c r="N12" s="21">
        <f t="shared" ref="N12" si="13">+N11/M11*100-100</f>
        <v>2.0448988664147691</v>
      </c>
    </row>
    <row r="13" spans="1:19" ht="10.5" customHeight="1" x14ac:dyDescent="0.2">
      <c r="A13" s="22" t="s">
        <v>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9" ht="10.5" customHeight="1" x14ac:dyDescent="0.2">
      <c r="A14" s="20" t="s">
        <v>20</v>
      </c>
      <c r="B14" s="17">
        <v>47411.497082982482</v>
      </c>
      <c r="C14" s="17">
        <v>42863.35405718947</v>
      </c>
      <c r="D14" s="17">
        <v>39535.687609256092</v>
      </c>
      <c r="E14" s="17">
        <v>34414.045139638038</v>
      </c>
      <c r="F14" s="17">
        <v>37088.390533946433</v>
      </c>
      <c r="G14" s="17">
        <v>45404.525919859138</v>
      </c>
      <c r="H14" s="17">
        <v>49072.603733513679</v>
      </c>
      <c r="I14" s="17">
        <v>47995.150309630299</v>
      </c>
      <c r="J14" s="17">
        <v>42821.588343901363</v>
      </c>
      <c r="K14" s="17">
        <v>63113.901287430846</v>
      </c>
      <c r="L14" s="17">
        <v>66339.230669420285</v>
      </c>
      <c r="M14" s="17">
        <v>67107.543530058363</v>
      </c>
      <c r="N14" s="17">
        <v>76171.929544073821</v>
      </c>
    </row>
    <row r="15" spans="1:19" ht="10.5" customHeight="1" x14ac:dyDescent="0.2">
      <c r="A15" s="22" t="s">
        <v>19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30"/>
      <c r="P15" s="30"/>
      <c r="Q15" s="30"/>
      <c r="R15" s="30"/>
      <c r="S15" s="30"/>
    </row>
    <row r="16" spans="1:19" ht="10.5" customHeight="1" x14ac:dyDescent="0.2">
      <c r="A16" s="20" t="s">
        <v>20</v>
      </c>
      <c r="B16" s="17">
        <f>SUM(B63:B71)</f>
        <v>27467.563336584735</v>
      </c>
      <c r="C16" s="17">
        <f t="shared" ref="C16:N16" si="14">SUM(C63:C71)</f>
        <v>23792.163147650892</v>
      </c>
      <c r="D16" s="17">
        <f t="shared" si="14"/>
        <v>20548.418456070678</v>
      </c>
      <c r="E16" s="17">
        <f t="shared" si="14"/>
        <v>18949.830560808106</v>
      </c>
      <c r="F16" s="17">
        <f t="shared" si="14"/>
        <v>21825.521895734943</v>
      </c>
      <c r="G16" s="17">
        <f t="shared" si="14"/>
        <v>27564.080812126464</v>
      </c>
      <c r="H16" s="17">
        <f t="shared" si="14"/>
        <v>28904.416009361157</v>
      </c>
      <c r="I16" s="17">
        <f t="shared" si="14"/>
        <v>28350.684823899443</v>
      </c>
      <c r="J16" s="17">
        <f t="shared" si="14"/>
        <v>26123.679105276184</v>
      </c>
      <c r="K16" s="17">
        <f t="shared" si="14"/>
        <v>39900.752947377376</v>
      </c>
      <c r="L16" s="17">
        <f t="shared" si="14"/>
        <v>38278.00956854003</v>
      </c>
      <c r="M16" s="17">
        <f t="shared" ref="M16" si="15">SUM(M63:M71)</f>
        <v>42397.759463426621</v>
      </c>
      <c r="N16" s="17">
        <f t="shared" si="14"/>
        <v>47933.740642889657</v>
      </c>
    </row>
    <row r="17" spans="1:25" ht="10.5" customHeight="1" x14ac:dyDescent="0.2">
      <c r="A17" s="20" t="s">
        <v>21</v>
      </c>
      <c r="B17" s="21">
        <f t="shared" ref="B17:F17" si="16">+B16/B14*100</f>
        <v>57.93439361028684</v>
      </c>
      <c r="C17" s="21">
        <f t="shared" si="16"/>
        <v>55.507002825552874</v>
      </c>
      <c r="D17" s="21">
        <f t="shared" si="16"/>
        <v>51.974354560763693</v>
      </c>
      <c r="E17" s="21">
        <f t="shared" si="16"/>
        <v>55.064234628383524</v>
      </c>
      <c r="F17" s="21">
        <f t="shared" si="16"/>
        <v>58.847314702853929</v>
      </c>
      <c r="G17" s="21">
        <f>+G16/G14*100</f>
        <v>60.707782437323985</v>
      </c>
      <c r="H17" s="21">
        <f>+H16/H14*100</f>
        <v>58.901329479734031</v>
      </c>
      <c r="I17" s="21">
        <f>+I16/I14*100</f>
        <v>59.069894856045146</v>
      </c>
      <c r="J17" s="21">
        <f>+J16/J14*100</f>
        <v>61.005862032664901</v>
      </c>
      <c r="K17" s="21">
        <f t="shared" ref="K17:N17" si="17">+K16/K14*100</f>
        <v>63.220229035855247</v>
      </c>
      <c r="L17" s="21">
        <f t="shared" ref="L17:M17" si="18">+L16/L14*100</f>
        <v>57.700412233126265</v>
      </c>
      <c r="M17" s="21">
        <f t="shared" si="18"/>
        <v>63.178827942697822</v>
      </c>
      <c r="N17" s="21">
        <f t="shared" si="17"/>
        <v>62.928352911363142</v>
      </c>
      <c r="O17" s="3"/>
    </row>
    <row r="18" spans="1:25" ht="10.5" customHeight="1" x14ac:dyDescent="0.2">
      <c r="A18" s="24" t="s">
        <v>7</v>
      </c>
      <c r="B18" s="21">
        <f>+B63/B$14*100</f>
        <v>22.635498870091187</v>
      </c>
      <c r="C18" s="21">
        <f t="shared" ref="C18:N18" si="19">+C63/C$14*100</f>
        <v>22.918091044796128</v>
      </c>
      <c r="D18" s="21">
        <f t="shared" si="19"/>
        <v>22.455427718735667</v>
      </c>
      <c r="E18" s="21">
        <f t="shared" si="19"/>
        <v>23.73225552059758</v>
      </c>
      <c r="F18" s="21">
        <f t="shared" si="19"/>
        <v>27.440708537540896</v>
      </c>
      <c r="G18" s="21">
        <f t="shared" si="19"/>
        <v>30.45385523133351</v>
      </c>
      <c r="H18" s="21">
        <f t="shared" si="19"/>
        <v>30.453447978121488</v>
      </c>
      <c r="I18" s="21">
        <f t="shared" si="19"/>
        <v>29.201723126696379</v>
      </c>
      <c r="J18" s="21">
        <f t="shared" si="19"/>
        <v>30.441451244805378</v>
      </c>
      <c r="K18" s="21">
        <f t="shared" si="19"/>
        <v>32.788653553113903</v>
      </c>
      <c r="L18" s="21">
        <f t="shared" si="19"/>
        <v>29.663527875022268</v>
      </c>
      <c r="M18" s="21">
        <f t="shared" si="19"/>
        <v>34.456859039718587</v>
      </c>
      <c r="N18" s="21">
        <f t="shared" si="19"/>
        <v>30.829521347325535</v>
      </c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ht="10.5" customHeight="1" x14ac:dyDescent="0.2">
      <c r="A19" s="24" t="s">
        <v>8</v>
      </c>
      <c r="B19" s="21">
        <f t="shared" ref="B19:N19" si="20">+B64/B$14*100</f>
        <v>22.664367126103496</v>
      </c>
      <c r="C19" s="21">
        <f t="shared" si="20"/>
        <v>19.915099225573108</v>
      </c>
      <c r="D19" s="21">
        <f t="shared" si="20"/>
        <v>17.020248349128472</v>
      </c>
      <c r="E19" s="21">
        <f t="shared" si="20"/>
        <v>19.325235776508169</v>
      </c>
      <c r="F19" s="21">
        <f t="shared" si="20"/>
        <v>20.021660200235331</v>
      </c>
      <c r="G19" s="21">
        <f t="shared" si="20"/>
        <v>18.215102240802242</v>
      </c>
      <c r="H19" s="21">
        <f t="shared" si="20"/>
        <v>16.829174385707038</v>
      </c>
      <c r="I19" s="21">
        <f t="shared" si="20"/>
        <v>17.824958682467972</v>
      </c>
      <c r="J19" s="21">
        <f t="shared" si="20"/>
        <v>18.284157236766962</v>
      </c>
      <c r="K19" s="21">
        <f t="shared" si="20"/>
        <v>16.137482542199216</v>
      </c>
      <c r="L19" s="21">
        <f t="shared" si="20"/>
        <v>15.367078993515085</v>
      </c>
      <c r="M19" s="21">
        <f t="shared" si="20"/>
        <v>16.472687959183872</v>
      </c>
      <c r="N19" s="21">
        <f t="shared" si="20"/>
        <v>20.366983157376225</v>
      </c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5" ht="10.5" customHeight="1" x14ac:dyDescent="0.2">
      <c r="A20" s="24" t="s">
        <v>9</v>
      </c>
      <c r="B20" s="21">
        <f t="shared" ref="B20:N20" si="21">+B65/B$14*100</f>
        <v>5.4318811978083925</v>
      </c>
      <c r="C20" s="21">
        <f t="shared" si="21"/>
        <v>4.1435417145618842</v>
      </c>
      <c r="D20" s="21">
        <f t="shared" si="21"/>
        <v>3.8509883930880435</v>
      </c>
      <c r="E20" s="21">
        <f t="shared" si="21"/>
        <v>4.4989504784972336</v>
      </c>
      <c r="F20" s="21">
        <f t="shared" si="21"/>
        <v>4.4698918797045968</v>
      </c>
      <c r="G20" s="21">
        <f t="shared" si="21"/>
        <v>3.8016794634765025</v>
      </c>
      <c r="H20" s="21">
        <f t="shared" si="21"/>
        <v>3.1493540669302926</v>
      </c>
      <c r="I20" s="21">
        <f t="shared" si="21"/>
        <v>3.2648595569156584</v>
      </c>
      <c r="J20" s="21">
        <f t="shared" si="21"/>
        <v>3.4109579701006627</v>
      </c>
      <c r="K20" s="21">
        <f t="shared" si="21"/>
        <v>3.2137688669293896</v>
      </c>
      <c r="L20" s="21">
        <f t="shared" si="21"/>
        <v>2.6927009709556677</v>
      </c>
      <c r="M20" s="21">
        <f t="shared" si="21"/>
        <v>2.9108569946313767</v>
      </c>
      <c r="N20" s="21">
        <f t="shared" si="21"/>
        <v>3.1688561283502268</v>
      </c>
    </row>
    <row r="21" spans="1:25" ht="10.5" customHeight="1" x14ac:dyDescent="0.2">
      <c r="A21" s="24" t="s">
        <v>10</v>
      </c>
      <c r="B21" s="21">
        <f t="shared" ref="B21:N21" si="22">+B66/B$14*100</f>
        <v>2.8523430059513131</v>
      </c>
      <c r="C21" s="21">
        <f t="shared" si="22"/>
        <v>3.298492515409805</v>
      </c>
      <c r="D21" s="21">
        <f t="shared" si="22"/>
        <v>3.8030157804514553</v>
      </c>
      <c r="E21" s="21">
        <f t="shared" si="22"/>
        <v>4.3809431312783396</v>
      </c>
      <c r="F21" s="21">
        <f t="shared" si="22"/>
        <v>3.9601667383912611</v>
      </c>
      <c r="G21" s="21">
        <f t="shared" si="22"/>
        <v>5.2825368032995677</v>
      </c>
      <c r="H21" s="21">
        <f t="shared" si="22"/>
        <v>5.2450959898061722</v>
      </c>
      <c r="I21" s="21">
        <f t="shared" si="22"/>
        <v>4.4046533344553742</v>
      </c>
      <c r="J21" s="21">
        <f t="shared" si="22"/>
        <v>3.9866633846689896</v>
      </c>
      <c r="K21" s="21">
        <f t="shared" si="22"/>
        <v>4.2543426839385301</v>
      </c>
      <c r="L21" s="21">
        <f t="shared" si="22"/>
        <v>4.2846970530067496</v>
      </c>
      <c r="M21" s="21">
        <f t="shared" si="22"/>
        <v>3.5204886214793403</v>
      </c>
      <c r="N21" s="21">
        <f t="shared" si="22"/>
        <v>2.8991757179424247</v>
      </c>
    </row>
    <row r="22" spans="1:25" ht="10.5" customHeight="1" x14ac:dyDescent="0.2">
      <c r="A22" s="24" t="s">
        <v>11</v>
      </c>
      <c r="B22" s="21">
        <f t="shared" ref="B22:N22" si="23">+B67/B$14*100</f>
        <v>1.7819063559034782</v>
      </c>
      <c r="C22" s="21">
        <f t="shared" si="23"/>
        <v>1.9989300732969209</v>
      </c>
      <c r="D22" s="21">
        <f t="shared" si="23"/>
        <v>1.6357494693139958</v>
      </c>
      <c r="E22" s="21">
        <f t="shared" si="23"/>
        <v>1.0170341647901269</v>
      </c>
      <c r="F22" s="21">
        <f t="shared" si="23"/>
        <v>0.92624886046852994</v>
      </c>
      <c r="G22" s="21">
        <f t="shared" si="23"/>
        <v>0.95666784546617412</v>
      </c>
      <c r="H22" s="21">
        <f t="shared" si="23"/>
        <v>0.98703674829683785</v>
      </c>
      <c r="I22" s="21">
        <f t="shared" si="23"/>
        <v>2.0378367185647712</v>
      </c>
      <c r="J22" s="21">
        <f t="shared" si="23"/>
        <v>2.6776396263411826</v>
      </c>
      <c r="K22" s="21">
        <f t="shared" si="23"/>
        <v>3.5757300757756183</v>
      </c>
      <c r="L22" s="21">
        <f t="shared" si="23"/>
        <v>2.6376090310564506</v>
      </c>
      <c r="M22" s="21">
        <f t="shared" si="23"/>
        <v>2.5558497438544348</v>
      </c>
      <c r="N22" s="21">
        <f t="shared" si="23"/>
        <v>2.2326049744689813</v>
      </c>
    </row>
    <row r="23" spans="1:25" ht="10.5" customHeight="1" x14ac:dyDescent="0.2">
      <c r="A23" s="24" t="s">
        <v>30</v>
      </c>
      <c r="B23" s="21">
        <f t="shared" ref="B23:N23" si="24">+B68/B$14*100</f>
        <v>0.90329954222968734</v>
      </c>
      <c r="C23" s="21">
        <f t="shared" si="24"/>
        <v>0.82942886900643253</v>
      </c>
      <c r="D23" s="21">
        <f t="shared" si="24"/>
        <v>0.91098003730772181</v>
      </c>
      <c r="E23" s="21">
        <f t="shared" si="24"/>
        <v>0.63821288406032917</v>
      </c>
      <c r="F23" s="21">
        <f t="shared" si="24"/>
        <v>0.73519437646341868</v>
      </c>
      <c r="G23" s="21">
        <f t="shared" si="24"/>
        <v>0.81017726838981063</v>
      </c>
      <c r="H23" s="21">
        <f t="shared" si="24"/>
        <v>1.2481419511580503</v>
      </c>
      <c r="I23" s="21">
        <f t="shared" si="24"/>
        <v>1.3666729157171356</v>
      </c>
      <c r="J23" s="21">
        <f t="shared" si="24"/>
        <v>1.1174116858216228</v>
      </c>
      <c r="K23" s="21">
        <f t="shared" si="24"/>
        <v>1.6561817462637938</v>
      </c>
      <c r="L23" s="21">
        <f t="shared" si="24"/>
        <v>1.7328748146624786</v>
      </c>
      <c r="M23" s="21">
        <f t="shared" si="24"/>
        <v>2.1326580503957362</v>
      </c>
      <c r="N23" s="21">
        <f t="shared" si="24"/>
        <v>2.0753106266068562</v>
      </c>
    </row>
    <row r="24" spans="1:25" ht="10.5" customHeight="1" x14ac:dyDescent="0.2">
      <c r="A24" s="24" t="s">
        <v>12</v>
      </c>
      <c r="B24" s="21">
        <f t="shared" ref="B24:N24" si="25">+B69/B$14*100</f>
        <v>1.1774774502962857</v>
      </c>
      <c r="C24" s="21">
        <f t="shared" si="25"/>
        <v>1.2311514406826656</v>
      </c>
      <c r="D24" s="21">
        <f t="shared" si="25"/>
        <v>1.3647382444252181</v>
      </c>
      <c r="E24" s="21">
        <f t="shared" si="25"/>
        <v>0.99286672233264173</v>
      </c>
      <c r="F24" s="21">
        <f t="shared" si="25"/>
        <v>0.92822177248403859</v>
      </c>
      <c r="G24" s="21">
        <f t="shared" si="25"/>
        <v>0.81594601203027295</v>
      </c>
      <c r="H24" s="21">
        <f t="shared" si="25"/>
        <v>0.71682859831577339</v>
      </c>
      <c r="I24" s="21">
        <f t="shared" si="25"/>
        <v>0.79656890296953209</v>
      </c>
      <c r="J24" s="21">
        <f t="shared" si="25"/>
        <v>0.85626528041718597</v>
      </c>
      <c r="K24" s="21">
        <f t="shared" si="25"/>
        <v>1.4036520514640207</v>
      </c>
      <c r="L24" s="21">
        <f t="shared" si="25"/>
        <v>1.1801723114357627</v>
      </c>
      <c r="M24" s="21">
        <f t="shared" si="25"/>
        <v>0.97450454477905291</v>
      </c>
      <c r="N24" s="21">
        <f t="shared" si="25"/>
        <v>1.1830797355849725</v>
      </c>
    </row>
    <row r="25" spans="1:25" ht="10.5" customHeight="1" x14ac:dyDescent="0.2">
      <c r="A25" s="24" t="s">
        <v>13</v>
      </c>
      <c r="B25" s="21">
        <f t="shared" ref="B25:N25" si="26">+B70/B$14*100</f>
        <v>0.44202344037607161</v>
      </c>
      <c r="C25" s="21">
        <f t="shared" si="26"/>
        <v>1.1180922489419958</v>
      </c>
      <c r="D25" s="21">
        <f t="shared" si="26"/>
        <v>0.83741289541272124</v>
      </c>
      <c r="E25" s="21">
        <f t="shared" si="26"/>
        <v>0.40040732058925094</v>
      </c>
      <c r="F25" s="21">
        <f t="shared" si="26"/>
        <v>0.32478143339692311</v>
      </c>
      <c r="G25" s="21">
        <f t="shared" si="26"/>
        <v>0.25995018012807208</v>
      </c>
      <c r="H25" s="21">
        <f t="shared" si="26"/>
        <v>0.25001446616987016</v>
      </c>
      <c r="I25" s="21">
        <f t="shared" si="26"/>
        <v>0.16811665132718601</v>
      </c>
      <c r="J25" s="21">
        <f t="shared" si="26"/>
        <v>0.21846957830867958</v>
      </c>
      <c r="K25" s="21">
        <f t="shared" si="26"/>
        <v>0.18542434068056302</v>
      </c>
      <c r="L25" s="21">
        <f t="shared" si="26"/>
        <v>0.13599573219287739</v>
      </c>
      <c r="M25" s="21">
        <f t="shared" si="26"/>
        <v>0.14591318450829732</v>
      </c>
      <c r="N25" s="21">
        <f t="shared" si="26"/>
        <v>0.16892462286326682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0.5" customHeight="1" x14ac:dyDescent="0.2">
      <c r="A26" s="25" t="s">
        <v>14</v>
      </c>
      <c r="B26" s="21">
        <f t="shared" ref="B26:N26" si="27">+B71/B$14*100</f>
        <v>4.5596621526927214E-2</v>
      </c>
      <c r="C26" s="21">
        <f t="shared" si="27"/>
        <v>5.4175693283935754E-2</v>
      </c>
      <c r="D26" s="21">
        <f t="shared" si="27"/>
        <v>9.5793672900399376E-2</v>
      </c>
      <c r="E26" s="21">
        <f t="shared" si="27"/>
        <v>7.8328629729856311E-2</v>
      </c>
      <c r="F26" s="21">
        <f t="shared" si="27"/>
        <v>4.0440904168938509E-2</v>
      </c>
      <c r="G26" s="21">
        <f t="shared" si="27"/>
        <v>0.11186739239782634</v>
      </c>
      <c r="H26" s="21">
        <f t="shared" si="27"/>
        <v>2.2235295228511375E-2</v>
      </c>
      <c r="I26" s="21">
        <f t="shared" si="27"/>
        <v>4.5049669311404529E-3</v>
      </c>
      <c r="J26" s="21">
        <f t="shared" si="27"/>
        <v>1.2846025434232787E-2</v>
      </c>
      <c r="K26" s="21">
        <f t="shared" si="27"/>
        <v>4.9931754902110452E-3</v>
      </c>
      <c r="L26" s="21">
        <f t="shared" si="27"/>
        <v>5.7554512789368519E-3</v>
      </c>
      <c r="M26" s="21">
        <f t="shared" si="27"/>
        <v>9.0098041471177604E-3</v>
      </c>
      <c r="N26" s="21">
        <f t="shared" si="27"/>
        <v>3.8966008446492135E-3</v>
      </c>
    </row>
    <row r="27" spans="1:25" ht="10.5" customHeight="1" x14ac:dyDescent="0.2">
      <c r="A27" s="22" t="s">
        <v>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25" ht="10.5" customHeight="1" x14ac:dyDescent="0.2">
      <c r="A28" s="20" t="s">
        <v>20</v>
      </c>
      <c r="B28" s="17">
        <f t="shared" ref="B28:E28" si="28">+B72+B73</f>
        <v>5220.7330818500004</v>
      </c>
      <c r="C28" s="17">
        <f t="shared" si="28"/>
        <v>5424.2967555499999</v>
      </c>
      <c r="D28" s="17">
        <f t="shared" si="28"/>
        <v>4666.7900484999991</v>
      </c>
      <c r="E28" s="17">
        <f t="shared" si="28"/>
        <v>2302.3120998499999</v>
      </c>
      <c r="F28" s="17">
        <f t="shared" ref="F28" si="29">+F72+F73</f>
        <v>2216.69747233</v>
      </c>
      <c r="G28" s="17">
        <f t="shared" ref="G28:J28" si="30">+G72+G73</f>
        <v>3368.8559341206242</v>
      </c>
      <c r="H28" s="17">
        <f t="shared" si="30"/>
        <v>4038.7123165999997</v>
      </c>
      <c r="I28" s="17">
        <f t="shared" si="30"/>
        <v>2975.0759458299999</v>
      </c>
      <c r="J28" s="17">
        <f t="shared" si="30"/>
        <v>1584.2207156799998</v>
      </c>
      <c r="K28" s="17">
        <f t="shared" ref="K28:N28" si="31">+K72+K73</f>
        <v>3710.7444173497806</v>
      </c>
      <c r="L28" s="17">
        <f t="shared" ref="L28:M28" si="32">+L72+L73</f>
        <v>5904.7864427699997</v>
      </c>
      <c r="M28" s="17">
        <f t="shared" si="32"/>
        <v>3938.8896587099998</v>
      </c>
      <c r="N28" s="17">
        <f t="shared" si="31"/>
        <v>4001.16013501</v>
      </c>
    </row>
    <row r="29" spans="1:25" ht="10.5" customHeight="1" x14ac:dyDescent="0.2">
      <c r="A29" s="20" t="s">
        <v>21</v>
      </c>
      <c r="B29" s="21">
        <f>+B28/B14*100</f>
        <v>11.011533916999829</v>
      </c>
      <c r="C29" s="21">
        <f t="shared" ref="C29" si="33">+C28/C14*100</f>
        <v>12.654858386286694</v>
      </c>
      <c r="D29" s="21">
        <f t="shared" ref="D29:E29" si="34">+D28/D14*100</f>
        <v>11.803993633861602</v>
      </c>
      <c r="E29" s="21">
        <f t="shared" si="34"/>
        <v>6.6900362642873414</v>
      </c>
      <c r="F29" s="21">
        <f t="shared" ref="F29" si="35">+F28/F14*100</f>
        <v>5.9767960820545474</v>
      </c>
      <c r="G29" s="21">
        <f>+G28/G14*100</f>
        <v>7.4196478563982673</v>
      </c>
      <c r="H29" s="21">
        <f t="shared" ref="H29" si="36">+H28/H14*100</f>
        <v>8.2300754582577778</v>
      </c>
      <c r="I29" s="21">
        <f t="shared" ref="I29" si="37">+I28/I14*100</f>
        <v>6.1987011742581135</v>
      </c>
      <c r="J29" s="21">
        <f t="shared" ref="J29" si="38">+J28/J14*100</f>
        <v>3.6995841979449224</v>
      </c>
      <c r="K29" s="21">
        <f t="shared" ref="K29:N29" si="39">+K28/K14*100</f>
        <v>5.8794407280425505</v>
      </c>
      <c r="L29" s="21">
        <f t="shared" ref="L29:M29" si="40">+L28/L14*100</f>
        <v>8.9008967743303486</v>
      </c>
      <c r="M29" s="21">
        <f t="shared" si="40"/>
        <v>5.8695184647098859</v>
      </c>
      <c r="N29" s="21">
        <f t="shared" si="39"/>
        <v>5.2528013389694816</v>
      </c>
    </row>
    <row r="30" spans="1:25" ht="10.5" customHeight="1" x14ac:dyDescent="0.2">
      <c r="A30" s="25" t="s">
        <v>32</v>
      </c>
      <c r="B30" s="21">
        <f>+B72/B$14*100</f>
        <v>8.205123715142733</v>
      </c>
      <c r="C30" s="21">
        <f t="shared" ref="C30:N30" si="41">+C72/C$14*100</f>
        <v>9.4543722509747941</v>
      </c>
      <c r="D30" s="21">
        <f t="shared" si="41"/>
        <v>9.8150005261107793</v>
      </c>
      <c r="E30" s="21">
        <f t="shared" si="41"/>
        <v>5.3851177371341468</v>
      </c>
      <c r="F30" s="21">
        <f t="shared" si="41"/>
        <v>4.565637310198535</v>
      </c>
      <c r="G30" s="21">
        <f t="shared" si="41"/>
        <v>5.7190165601418093</v>
      </c>
      <c r="H30" s="21">
        <f t="shared" si="41"/>
        <v>6.1070854170986051</v>
      </c>
      <c r="I30" s="21">
        <f t="shared" si="41"/>
        <v>4.9004856323328747</v>
      </c>
      <c r="J30" s="21">
        <f t="shared" si="41"/>
        <v>2.3540338985430553</v>
      </c>
      <c r="K30" s="21">
        <f t="shared" si="41"/>
        <v>3.1806658691684824</v>
      </c>
      <c r="L30" s="21">
        <f t="shared" si="41"/>
        <v>4.1281884292070758</v>
      </c>
      <c r="M30" s="21">
        <f t="shared" si="41"/>
        <v>3.5742214373942134</v>
      </c>
      <c r="N30" s="21">
        <f t="shared" si="41"/>
        <v>3.2919452192938263</v>
      </c>
    </row>
    <row r="31" spans="1:25" ht="10.5" customHeight="1" x14ac:dyDescent="0.2">
      <c r="A31" s="25" t="s">
        <v>33</v>
      </c>
      <c r="B31" s="21">
        <f t="shared" ref="B31" si="42">+B73/B$14*100</f>
        <v>2.8064102018570964</v>
      </c>
      <c r="C31" s="21">
        <f t="shared" ref="C31:N31" si="43">+C73/C$14*100</f>
        <v>3.200486135311901</v>
      </c>
      <c r="D31" s="21">
        <f t="shared" si="43"/>
        <v>1.9889931077508232</v>
      </c>
      <c r="E31" s="21">
        <f t="shared" si="43"/>
        <v>1.3049185271531938</v>
      </c>
      <c r="F31" s="21">
        <f t="shared" si="43"/>
        <v>1.4111587718560121</v>
      </c>
      <c r="G31" s="21">
        <f t="shared" si="43"/>
        <v>1.7006312962564583</v>
      </c>
      <c r="H31" s="21">
        <f t="shared" si="43"/>
        <v>2.1229900411591731</v>
      </c>
      <c r="I31" s="21">
        <f t="shared" si="43"/>
        <v>1.298215541925239</v>
      </c>
      <c r="J31" s="21">
        <f t="shared" si="43"/>
        <v>1.3455502994018673</v>
      </c>
      <c r="K31" s="21">
        <f t="shared" si="43"/>
        <v>2.6987748588740685</v>
      </c>
      <c r="L31" s="21">
        <f t="shared" si="43"/>
        <v>4.7727083451232728</v>
      </c>
      <c r="M31" s="21">
        <f t="shared" si="43"/>
        <v>2.2952970273156721</v>
      </c>
      <c r="N31" s="21">
        <f t="shared" si="43"/>
        <v>1.9608561196756555</v>
      </c>
    </row>
    <row r="32" spans="1:25" ht="1.5" customHeight="1" x14ac:dyDescent="0.2">
      <c r="A32" s="1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0.9" customHeight="1" x14ac:dyDescent="0.2">
      <c r="A33" s="5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0.15" customHeight="1" x14ac:dyDescent="0.2">
      <c r="A34" s="5" t="s">
        <v>37</v>
      </c>
      <c r="B34" s="30"/>
      <c r="C34" s="30"/>
      <c r="D34" s="30"/>
      <c r="E34" s="30"/>
      <c r="F34" s="30"/>
      <c r="G34" s="30"/>
    </row>
    <row r="35" spans="1:14" ht="10.15" customHeight="1" x14ac:dyDescent="0.2">
      <c r="A35" s="5" t="s">
        <v>35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9" customHeight="1" x14ac:dyDescent="0.2">
      <c r="A36" s="15" t="s">
        <v>34</v>
      </c>
    </row>
    <row r="37" spans="1:14" ht="9" customHeight="1" x14ac:dyDescent="0.2">
      <c r="A37" s="15" t="s">
        <v>29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5.0999999999999996" customHeight="1" x14ac:dyDescent="0.2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19" customFormat="1" ht="10.9" customHeight="1" x14ac:dyDescent="0.2">
      <c r="A39" s="31" t="s">
        <v>16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s="19" customFormat="1" ht="10.9" customHeight="1" x14ac:dyDescent="0.2">
      <c r="A40" s="31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s="19" customFormat="1" ht="10.15" customHeight="1" x14ac:dyDescent="0.2">
      <c r="A41" s="26" t="s">
        <v>22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6" spans="1:14" x14ac:dyDescent="0.2">
      <c r="F46" s="1" t="s">
        <v>3</v>
      </c>
      <c r="G46" s="1" t="s">
        <v>3</v>
      </c>
      <c r="H46" s="1" t="s">
        <v>3</v>
      </c>
      <c r="I46" s="1" t="s">
        <v>3</v>
      </c>
      <c r="J46" s="1" t="s">
        <v>3</v>
      </c>
      <c r="M46" s="1" t="s">
        <v>3</v>
      </c>
      <c r="N46" s="1" t="s">
        <v>3</v>
      </c>
    </row>
    <row r="58" spans="1:17" ht="12.2" customHeight="1" x14ac:dyDescent="0.2">
      <c r="A58" s="14" t="s">
        <v>27</v>
      </c>
    </row>
    <row r="63" spans="1:17" x14ac:dyDescent="0.2">
      <c r="A63" s="33" t="s">
        <v>7</v>
      </c>
      <c r="B63" s="34">
        <v>10731.828886511816</v>
      </c>
      <c r="C63" s="34">
        <v>9823.4625076799966</v>
      </c>
      <c r="D63" s="34">
        <v>8877.9077542016348</v>
      </c>
      <c r="E63" s="34">
        <v>8167.2291275126909</v>
      </c>
      <c r="F63" s="34">
        <v>10177.317147685149</v>
      </c>
      <c r="G63" s="34">
        <v>13827.428592107201</v>
      </c>
      <c r="H63" s="34">
        <v>14944.299849495292</v>
      </c>
      <c r="I63" s="34">
        <v>14015.41090766</v>
      </c>
      <c r="J63" s="34">
        <v>13035.512937959997</v>
      </c>
      <c r="K63" s="34">
        <v>20694.198436989998</v>
      </c>
      <c r="L63" s="34">
        <v>19678.556181698808</v>
      </c>
      <c r="M63" s="34">
        <v>23123.151679169998</v>
      </c>
      <c r="N63" s="34">
        <v>23483.441279460003</v>
      </c>
      <c r="O63" s="35"/>
      <c r="P63" s="35"/>
      <c r="Q63" s="35"/>
    </row>
    <row r="64" spans="1:17" x14ac:dyDescent="0.2">
      <c r="A64" s="33" t="s">
        <v>8</v>
      </c>
      <c r="B64" s="36">
        <v>10745.515758869</v>
      </c>
      <c r="C64" s="36">
        <v>8536.2794918979998</v>
      </c>
      <c r="D64" s="36">
        <v>6729.0722176310001</v>
      </c>
      <c r="E64" s="36">
        <v>6650.5953634690013</v>
      </c>
      <c r="F64" s="36">
        <v>7425.7115264430004</v>
      </c>
      <c r="G64" s="36">
        <v>8270.4808182538964</v>
      </c>
      <c r="H64" s="36">
        <v>8258.5140579199997</v>
      </c>
      <c r="I64" s="36">
        <v>8555.1157122799996</v>
      </c>
      <c r="J64" s="36">
        <v>7829.5665440799994</v>
      </c>
      <c r="K64" s="36">
        <v>10184.99480196</v>
      </c>
      <c r="L64" s="36">
        <v>10194.401980660001</v>
      </c>
      <c r="M64" s="36">
        <v>11054.41624278</v>
      </c>
      <c r="N64" s="36">
        <v>15513.92406089</v>
      </c>
      <c r="O64" s="35"/>
      <c r="P64" s="35"/>
      <c r="Q64" s="35"/>
    </row>
    <row r="65" spans="1:17" x14ac:dyDescent="0.2">
      <c r="A65" s="33" t="s">
        <v>9</v>
      </c>
      <c r="B65" s="36">
        <v>2575.3361956499998</v>
      </c>
      <c r="C65" s="36">
        <v>1776.0609556199997</v>
      </c>
      <c r="D65" s="36">
        <v>1522.5147409599999</v>
      </c>
      <c r="E65" s="36">
        <v>1548.2708484799996</v>
      </c>
      <c r="F65" s="36">
        <v>1657.8109567899999</v>
      </c>
      <c r="G65" s="36">
        <v>1726.1345373841505</v>
      </c>
      <c r="H65" s="36">
        <v>1545.4700414299998</v>
      </c>
      <c r="I65" s="36">
        <v>1566.97425174</v>
      </c>
      <c r="J65" s="36">
        <v>1460.6263805399999</v>
      </c>
      <c r="K65" s="36">
        <v>2028.3349102799998</v>
      </c>
      <c r="L65" s="36">
        <v>1786.31710836</v>
      </c>
      <c r="M65" s="36">
        <v>1953.4046247699998</v>
      </c>
      <c r="N65" s="36">
        <v>2413.7788574400001</v>
      </c>
      <c r="O65" s="35"/>
      <c r="P65" s="35"/>
      <c r="Q65" s="35"/>
    </row>
    <row r="66" spans="1:17" x14ac:dyDescent="0.2">
      <c r="A66" s="33" t="s">
        <v>10</v>
      </c>
      <c r="B66" s="36">
        <v>1352.3385210632616</v>
      </c>
      <c r="C66" s="36">
        <v>1413.8445254299997</v>
      </c>
      <c r="D66" s="36">
        <v>1503.54843869</v>
      </c>
      <c r="E66" s="36">
        <v>1507.6597467399999</v>
      </c>
      <c r="F66" s="36">
        <v>1468.7621057299996</v>
      </c>
      <c r="G66" s="36">
        <v>2398.5107920802502</v>
      </c>
      <c r="H66" s="36">
        <v>2573.90517052</v>
      </c>
      <c r="I66" s="36">
        <v>2114.0199884899998</v>
      </c>
      <c r="J66" s="36">
        <v>1707.1525832399996</v>
      </c>
      <c r="K66" s="36">
        <v>2685.08164197</v>
      </c>
      <c r="L66" s="36">
        <v>2842.4350614800005</v>
      </c>
      <c r="M66" s="36">
        <v>2362.51343413</v>
      </c>
      <c r="N66" s="36">
        <v>2208.3580852300001</v>
      </c>
      <c r="O66" s="35"/>
      <c r="P66" s="35"/>
      <c r="Q66" s="35"/>
    </row>
    <row r="67" spans="1:17" x14ac:dyDescent="0.2">
      <c r="A67" s="33" t="s">
        <v>11</v>
      </c>
      <c r="B67" s="36">
        <v>844.82847995065708</v>
      </c>
      <c r="C67" s="36">
        <v>856.80847467289607</v>
      </c>
      <c r="D67" s="36">
        <v>646.70480025804579</v>
      </c>
      <c r="E67" s="36">
        <v>350.00259655641497</v>
      </c>
      <c r="F67" s="36">
        <v>343.53079468679698</v>
      </c>
      <c r="G67" s="36">
        <v>434.37049986164698</v>
      </c>
      <c r="H67" s="36">
        <v>484.36463219586608</v>
      </c>
      <c r="I67" s="36">
        <v>978.06279613999982</v>
      </c>
      <c r="J67" s="36">
        <v>1146.607818125</v>
      </c>
      <c r="K67" s="36">
        <v>2256.78275033</v>
      </c>
      <c r="L67" s="36">
        <v>1749.76953927</v>
      </c>
      <c r="M67" s="36">
        <v>1715.1679794200002</v>
      </c>
      <c r="N67" s="36">
        <v>1700.6182881499999</v>
      </c>
      <c r="O67" s="35"/>
      <c r="P67" s="35"/>
      <c r="Q67" s="35"/>
    </row>
    <row r="68" spans="1:17" x14ac:dyDescent="0.2">
      <c r="A68" s="33" t="s">
        <v>30</v>
      </c>
      <c r="B68" s="36">
        <v>428.26783611482227</v>
      </c>
      <c r="C68" s="36">
        <v>355.52103277476942</v>
      </c>
      <c r="D68" s="36">
        <v>360.1622217326655</v>
      </c>
      <c r="E68" s="36">
        <v>219.63487000750746</v>
      </c>
      <c r="F68" s="36">
        <v>272.67176152636506</v>
      </c>
      <c r="G68" s="36">
        <v>367.85714782285828</v>
      </c>
      <c r="H68" s="36">
        <v>612.49575372353581</v>
      </c>
      <c r="I68" s="36">
        <v>655.93672013944627</v>
      </c>
      <c r="J68" s="36">
        <v>478.49343220918377</v>
      </c>
      <c r="K68" s="36">
        <v>1045.2809124773792</v>
      </c>
      <c r="L68" s="36">
        <v>1149.5758205112311</v>
      </c>
      <c r="M68" s="36">
        <v>1431.1744295166127</v>
      </c>
      <c r="N68" s="36">
        <v>1580.8041483196512</v>
      </c>
      <c r="O68" s="35"/>
      <c r="P68" s="35"/>
      <c r="Q68" s="35"/>
    </row>
    <row r="69" spans="1:17" x14ac:dyDescent="0.2">
      <c r="A69" s="33" t="s">
        <v>12</v>
      </c>
      <c r="B69" s="36">
        <v>558.25968699999999</v>
      </c>
      <c r="C69" s="36">
        <v>527.71280100000001</v>
      </c>
      <c r="D69" s="36">
        <v>539.55864900000006</v>
      </c>
      <c r="E69" s="36">
        <v>341.68560199999996</v>
      </c>
      <c r="F69" s="36">
        <v>344.26251600000001</v>
      </c>
      <c r="G69" s="36">
        <v>370.47641852434225</v>
      </c>
      <c r="H69" s="36">
        <v>351.7664575</v>
      </c>
      <c r="I69" s="36">
        <v>382.31444230000005</v>
      </c>
      <c r="J69" s="36">
        <v>366.66639351200001</v>
      </c>
      <c r="K69" s="36">
        <v>885.89957018000007</v>
      </c>
      <c r="L69" s="36">
        <v>782.91723197999977</v>
      </c>
      <c r="M69" s="36">
        <v>653.96606159000009</v>
      </c>
      <c r="N69" s="36">
        <v>901.17466264000007</v>
      </c>
      <c r="O69" s="35"/>
      <c r="P69" s="35"/>
      <c r="Q69" s="35"/>
    </row>
    <row r="70" spans="1:17" x14ac:dyDescent="0.2">
      <c r="A70" s="33" t="s">
        <v>13</v>
      </c>
      <c r="B70" s="36">
        <v>209.56993054</v>
      </c>
      <c r="C70" s="36">
        <v>479.25183934999995</v>
      </c>
      <c r="D70" s="36">
        <v>331.07694632999994</v>
      </c>
      <c r="E70" s="36">
        <v>137.79635605000001</v>
      </c>
      <c r="F70" s="36">
        <v>120.45620639999997</v>
      </c>
      <c r="G70" s="36">
        <v>118.02914691497099</v>
      </c>
      <c r="H70" s="36">
        <v>122.68860826000001</v>
      </c>
      <c r="I70" s="36">
        <v>80.68783950000001</v>
      </c>
      <c r="J70" s="36">
        <v>93.552143479999998</v>
      </c>
      <c r="K70" s="36">
        <v>117.02853534000002</v>
      </c>
      <c r="L70" s="36">
        <v>90.218522480000004</v>
      </c>
      <c r="M70" s="36">
        <v>97.918753809999998</v>
      </c>
      <c r="N70" s="36">
        <v>128.67314471</v>
      </c>
      <c r="O70" s="35"/>
      <c r="P70" s="35"/>
      <c r="Q70" s="35"/>
    </row>
    <row r="71" spans="1:17" x14ac:dyDescent="0.2">
      <c r="A71" s="37" t="s">
        <v>14</v>
      </c>
      <c r="B71" s="36">
        <v>21.61804088517766</v>
      </c>
      <c r="C71" s="36">
        <v>23.221519225230399</v>
      </c>
      <c r="D71" s="36">
        <v>37.872687267334506</v>
      </c>
      <c r="E71" s="36">
        <v>26.956049992492694</v>
      </c>
      <c r="F71" s="36">
        <v>14.998880473634937</v>
      </c>
      <c r="G71" s="36">
        <v>50.792859177141594</v>
      </c>
      <c r="H71" s="36">
        <v>10.911438316464261</v>
      </c>
      <c r="I71" s="36">
        <v>2.1621656499999995</v>
      </c>
      <c r="J71" s="36">
        <v>5.5008721300000323</v>
      </c>
      <c r="K71" s="36">
        <v>3.1513878499999906</v>
      </c>
      <c r="L71" s="36">
        <v>3.8181221000000178</v>
      </c>
      <c r="M71" s="36">
        <v>6.0462582400000544</v>
      </c>
      <c r="N71" s="36">
        <v>2.9681160499999844</v>
      </c>
      <c r="O71" s="35"/>
      <c r="P71" s="35"/>
      <c r="Q71" s="35"/>
    </row>
    <row r="72" spans="1:17" x14ac:dyDescent="0.2">
      <c r="A72" s="38" t="s">
        <v>4</v>
      </c>
      <c r="B72" s="36">
        <v>3890.1719908600003</v>
      </c>
      <c r="C72" s="36">
        <v>4052.4610518200002</v>
      </c>
      <c r="D72" s="36">
        <v>3880.4279468499994</v>
      </c>
      <c r="E72" s="36">
        <v>1853.2368488799998</v>
      </c>
      <c r="F72" s="36">
        <v>1693.3213959700001</v>
      </c>
      <c r="G72" s="36">
        <v>2596.6923564106241</v>
      </c>
      <c r="H72" s="36">
        <v>2996.9058263999996</v>
      </c>
      <c r="I72" s="36">
        <v>2351.9954451399999</v>
      </c>
      <c r="J72" s="36">
        <v>1008.0347055099999</v>
      </c>
      <c r="K72" s="36">
        <v>2007.4423169500001</v>
      </c>
      <c r="L72" s="36">
        <v>2738.6084445199999</v>
      </c>
      <c r="M72" s="36">
        <v>2398.5722069599997</v>
      </c>
      <c r="N72" s="36">
        <v>2507.53819307</v>
      </c>
      <c r="O72" s="35"/>
      <c r="P72" s="35"/>
      <c r="Q72" s="35"/>
    </row>
    <row r="73" spans="1:17" x14ac:dyDescent="0.2">
      <c r="A73" s="38" t="s">
        <v>5</v>
      </c>
      <c r="B73" s="36">
        <v>1330.5610909900001</v>
      </c>
      <c r="C73" s="36">
        <v>1371.8357037300002</v>
      </c>
      <c r="D73" s="36">
        <v>786.36210164999989</v>
      </c>
      <c r="E73" s="36">
        <v>449.07525096999996</v>
      </c>
      <c r="F73" s="36">
        <v>523.37607635999996</v>
      </c>
      <c r="G73" s="36">
        <v>772.16357771000003</v>
      </c>
      <c r="H73" s="36">
        <v>1041.8064902000001</v>
      </c>
      <c r="I73" s="36">
        <v>623.08050069000001</v>
      </c>
      <c r="J73" s="36">
        <v>576.18601016999992</v>
      </c>
      <c r="K73" s="36">
        <v>1703.3021003997808</v>
      </c>
      <c r="L73" s="36">
        <v>3166.1779982499997</v>
      </c>
      <c r="M73" s="36">
        <v>1540.3174517500001</v>
      </c>
      <c r="N73" s="36">
        <v>1493.6219419400002</v>
      </c>
      <c r="O73" s="35"/>
      <c r="P73" s="35"/>
      <c r="Q73" s="35"/>
    </row>
    <row r="74" spans="1:17" x14ac:dyDescent="0.2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5"/>
      <c r="P74" s="35"/>
      <c r="Q74" s="35"/>
    </row>
    <row r="75" spans="1:17" x14ac:dyDescent="0.2">
      <c r="A75" s="3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5"/>
      <c r="P75" s="35" t="s">
        <v>2</v>
      </c>
      <c r="Q75" s="35"/>
    </row>
    <row r="76" spans="1:17" x14ac:dyDescent="0.2">
      <c r="A76" s="4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>
        <v>2014</v>
      </c>
      <c r="P76" s="41">
        <v>-1.5652622274602237</v>
      </c>
      <c r="Q76" s="35"/>
    </row>
    <row r="77" spans="1:17" x14ac:dyDescent="0.2">
      <c r="A77" s="4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>
        <f t="shared" ref="O77:O86" si="44">+O76+1</f>
        <v>2015</v>
      </c>
      <c r="P77" s="41">
        <v>8.4072286451902585</v>
      </c>
      <c r="Q77" s="35"/>
    </row>
    <row r="78" spans="1:17" x14ac:dyDescent="0.2">
      <c r="A78" s="4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>
        <f t="shared" si="44"/>
        <v>2016</v>
      </c>
      <c r="P78" s="41">
        <v>12.333471388141092</v>
      </c>
      <c r="Q78" s="35"/>
    </row>
    <row r="79" spans="1:17" x14ac:dyDescent="0.2">
      <c r="A79" s="4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>
        <f t="shared" si="44"/>
        <v>2017</v>
      </c>
      <c r="P79" s="41">
        <v>3.6008910054535761</v>
      </c>
      <c r="Q79" s="35"/>
    </row>
    <row r="80" spans="1:17" x14ac:dyDescent="0.2">
      <c r="A80" s="4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>
        <f t="shared" si="44"/>
        <v>2018</v>
      </c>
      <c r="P80" s="41">
        <v>-1.4976497279022567</v>
      </c>
      <c r="Q80" s="35"/>
    </row>
    <row r="81" spans="1:24" x14ac:dyDescent="0.2">
      <c r="A81" s="4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>
        <f t="shared" si="44"/>
        <v>2019</v>
      </c>
      <c r="P81" s="41">
        <v>-0.23634256123078501</v>
      </c>
      <c r="Q81" s="35"/>
    </row>
    <row r="82" spans="1:24" x14ac:dyDescent="0.2">
      <c r="A82" s="4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>
        <f t="shared" si="44"/>
        <v>2020</v>
      </c>
      <c r="P82" s="41">
        <v>-13.633208594881694</v>
      </c>
      <c r="Q82" s="35"/>
    </row>
    <row r="83" spans="1:24" x14ac:dyDescent="0.2">
      <c r="A83" s="4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>
        <f t="shared" si="44"/>
        <v>2021</v>
      </c>
      <c r="P83" s="41">
        <v>8.7041598965704026</v>
      </c>
      <c r="Q83" s="35"/>
    </row>
    <row r="84" spans="1:24" x14ac:dyDescent="0.2">
      <c r="A84" s="4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>
        <f t="shared" si="44"/>
        <v>2022</v>
      </c>
      <c r="P84" s="41">
        <v>0.41466433083141396</v>
      </c>
      <c r="Q84" s="35"/>
    </row>
    <row r="85" spans="1:24" x14ac:dyDescent="0.2">
      <c r="A85" s="4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>
        <f t="shared" si="44"/>
        <v>2023</v>
      </c>
      <c r="P85" s="41">
        <v>8.0157497959249042</v>
      </c>
      <c r="Q85" s="35"/>
    </row>
    <row r="86" spans="1:24" x14ac:dyDescent="0.2">
      <c r="A86" s="4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>
        <f t="shared" si="44"/>
        <v>2024</v>
      </c>
      <c r="P86" s="41">
        <v>2.0448988664147691</v>
      </c>
      <c r="Q86" s="35"/>
    </row>
    <row r="87" spans="1:24" x14ac:dyDescent="0.2">
      <c r="A87" s="4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41"/>
      <c r="Q87" s="35"/>
    </row>
    <row r="88" spans="1:24" x14ac:dyDescent="0.2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x14ac:dyDescent="0.2">
      <c r="P89" s="3"/>
    </row>
    <row r="90" spans="1:24" x14ac:dyDescent="0.2">
      <c r="P90" s="3"/>
    </row>
    <row r="91" spans="1:24" x14ac:dyDescent="0.2">
      <c r="P91" s="3"/>
    </row>
    <row r="92" spans="1:24" x14ac:dyDescent="0.2">
      <c r="P92" s="3"/>
    </row>
    <row r="93" spans="1:24" x14ac:dyDescent="0.2">
      <c r="P93" s="3"/>
    </row>
    <row r="94" spans="1:24" x14ac:dyDescent="0.2">
      <c r="P94" s="3"/>
    </row>
    <row r="95" spans="1:24" x14ac:dyDescent="0.2">
      <c r="P95" s="3"/>
    </row>
    <row r="96" spans="1:24" x14ac:dyDescent="0.2">
      <c r="P96" s="3"/>
    </row>
    <row r="97" spans="2:16" x14ac:dyDescent="0.2">
      <c r="P97" s="3"/>
    </row>
    <row r="98" spans="2:16" x14ac:dyDescent="0.2">
      <c r="P98" s="3"/>
    </row>
    <row r="99" spans="2:16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P99" s="3"/>
    </row>
    <row r="100" spans="2:16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P100" s="3"/>
    </row>
    <row r="101" spans="2:16" x14ac:dyDescent="0.2">
      <c r="P101" s="3"/>
    </row>
  </sheetData>
  <sortState ref="A63:N70">
    <sortCondition descending="1" ref="N63:N70"/>
  </sortState>
  <phoneticPr fontId="0" type="noConversion"/>
  <pageMargins left="1.9685039370078741" right="1.9685039370078741" top="0.98425196850393704" bottom="2.952755905511811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1501</vt:lpstr>
      <vt:lpstr>'1501'!Área_de_impresión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Jhunior Gutierrez  Diaz</cp:lastModifiedBy>
  <cp:lastPrinted>2025-07-09T15:39:08Z</cp:lastPrinted>
  <dcterms:created xsi:type="dcterms:W3CDTF">1997-05-05T13:54:23Z</dcterms:created>
  <dcterms:modified xsi:type="dcterms:W3CDTF">2025-10-03T15:47:10Z</dcterms:modified>
</cp:coreProperties>
</file>